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05" activeTab="0"/>
  </bookViews>
  <sheets>
    <sheet name="титул" sheetId="1" r:id="rId1"/>
    <sheet name="бюджет времени" sheetId="2" r:id="rId2"/>
    <sheet name="уч план новый" sheetId="3" r:id="rId3"/>
    <sheet name="кален уч график" sheetId="4" r:id="rId4"/>
    <sheet name="кабинеты" sheetId="5" r:id="rId5"/>
  </sheets>
  <definedNames/>
  <calcPr fullCalcOnLoad="1"/>
</workbook>
</file>

<file path=xl/sharedStrings.xml><?xml version="1.0" encoding="utf-8"?>
<sst xmlns="http://schemas.openxmlformats.org/spreadsheetml/2006/main" count="331" uniqueCount="246">
  <si>
    <t>УТВЕРЖДАЮ</t>
  </si>
  <si>
    <t>УЧЕБНЫЙ ПЛАН</t>
  </si>
  <si>
    <t>Индекс</t>
  </si>
  <si>
    <t>Наименование циклов, дисциплин, професиональных модулей, МДК, практик</t>
  </si>
  <si>
    <t>Распределение учебной нагрузки по семестрам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</si>
  <si>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</si>
  <si>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</si>
  <si>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</si>
  <si>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</si>
  <si>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</si>
  <si>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</si>
  <si>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</si>
  <si>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</si>
  <si>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З</t>
  </si>
  <si>
    <t>ДЗ</t>
  </si>
  <si>
    <t>Э</t>
  </si>
  <si>
    <t>О.00</t>
  </si>
  <si>
    <t>Общеобразовательный цикл</t>
  </si>
  <si>
    <t>Иностранный язык</t>
  </si>
  <si>
    <t>История</t>
  </si>
  <si>
    <t>Обществознание (включая экономику и право)</t>
  </si>
  <si>
    <t>Основы безопасности жизнедеятельности</t>
  </si>
  <si>
    <t>Физическая культура</t>
  </si>
  <si>
    <t>Физика</t>
  </si>
  <si>
    <t>Человек на рынке труда</t>
  </si>
  <si>
    <t>П.00</t>
  </si>
  <si>
    <t>Профессиональный цикл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</si>
  <si>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</si>
  <si>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</si>
  <si>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</si>
  <si>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</si>
  <si>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</si>
  <si>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УП.01</t>
  </si>
  <si>
    <t>Учебная практика</t>
  </si>
  <si>
    <t>ПП.01</t>
  </si>
  <si>
    <t>Производственная практика</t>
  </si>
  <si>
    <t>ПМ.02</t>
  </si>
  <si>
    <t>Всего</t>
  </si>
  <si>
    <t>УП.02</t>
  </si>
  <si>
    <t>ПП.02</t>
  </si>
  <si>
    <t>1. Сводные данные по бюджету времени (в неделях)</t>
  </si>
  <si>
    <t>Обучение по дисциплинам и междисциплинарным курсам</t>
  </si>
  <si>
    <t>Промежуточная аттестация</t>
  </si>
  <si>
    <t>Государственная (итоговая) аттестация</t>
  </si>
  <si>
    <t>Каникулы</t>
  </si>
  <si>
    <t xml:space="preserve">Курсы </t>
  </si>
  <si>
    <t>Призводственная практика</t>
  </si>
  <si>
    <t>Всего (покурсам)</t>
  </si>
  <si>
    <t>Профиль получаемого профессионального</t>
  </si>
  <si>
    <r>
      <t xml:space="preserve">                   Форма обучения - </t>
    </r>
    <r>
      <rPr>
        <sz val="12"/>
        <rFont val="Arial Cyr"/>
        <family val="0"/>
      </rPr>
      <t>очная</t>
    </r>
  </si>
  <si>
    <r>
      <t xml:space="preserve">образования - </t>
    </r>
    <r>
      <rPr>
        <sz val="12"/>
        <rFont val="Arial Cyr"/>
        <family val="0"/>
      </rPr>
      <t>технический</t>
    </r>
  </si>
  <si>
    <t>План учебного процесса</t>
  </si>
  <si>
    <t>Общепрофессиональный цикл</t>
  </si>
  <si>
    <t>№</t>
  </si>
  <si>
    <t>Наименование</t>
  </si>
  <si>
    <t>Русский язык и литература</t>
  </si>
  <si>
    <t>Электротехника</t>
  </si>
  <si>
    <t>Кабинеты:</t>
  </si>
  <si>
    <t>Мастерские:</t>
  </si>
  <si>
    <t>Спртивный комплекс:</t>
  </si>
  <si>
    <t>Спортивный зал</t>
  </si>
  <si>
    <t>Открытый стадион с элементами полосы препятствий</t>
  </si>
  <si>
    <t>Залы:</t>
  </si>
  <si>
    <t>Библиотека, читальный зал</t>
  </si>
  <si>
    <t>Актовый зал</t>
  </si>
  <si>
    <r>
      <t xml:space="preserve">                   Квалификация:</t>
    </r>
    <r>
      <rPr>
        <sz val="12"/>
        <rFont val="Arial Cyr"/>
        <family val="0"/>
      </rPr>
      <t xml:space="preserve"> штукатур</t>
    </r>
  </si>
  <si>
    <t>Календарный учебный график</t>
  </si>
  <si>
    <t xml:space="preserve">1 курс </t>
  </si>
  <si>
    <t>месяц</t>
  </si>
  <si>
    <t>Сентябрь</t>
  </si>
  <si>
    <t xml:space="preserve">Октябрь </t>
  </si>
  <si>
    <t>Ноябрь</t>
  </si>
  <si>
    <t>Декабрь</t>
  </si>
  <si>
    <t>Всего за 1семестр</t>
  </si>
  <si>
    <t>№ недели учебного года</t>
  </si>
  <si>
    <t>ТО</t>
  </si>
  <si>
    <t>УП</t>
  </si>
  <si>
    <t>ПП</t>
  </si>
  <si>
    <t>Январь</t>
  </si>
  <si>
    <t>Февраль</t>
  </si>
  <si>
    <t>Март</t>
  </si>
  <si>
    <t>Апрель</t>
  </si>
  <si>
    <t>Май</t>
  </si>
  <si>
    <t>Июнь</t>
  </si>
  <si>
    <t>Всего за 2семестр</t>
  </si>
  <si>
    <t>Всего         за 1 курс</t>
  </si>
  <si>
    <t>К</t>
  </si>
  <si>
    <t>ПА</t>
  </si>
  <si>
    <t xml:space="preserve"> 2 курс </t>
  </si>
  <si>
    <t>Всего за      3 семестр</t>
  </si>
  <si>
    <t>Всего за 4 семестр</t>
  </si>
  <si>
    <t>Всего за 2 курс</t>
  </si>
  <si>
    <t xml:space="preserve"> 3 курс </t>
  </si>
  <si>
    <t>Всего за 3 курс</t>
  </si>
  <si>
    <t>ГИА</t>
  </si>
  <si>
    <t>теоретическое обучение</t>
  </si>
  <si>
    <t>каникулы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</si>
  <si>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</si>
  <si>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</si>
  <si>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</si>
  <si>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</si>
  <si>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программы подготовки квалифицированных рабочих, служащих</t>
  </si>
  <si>
    <t>по профессии</t>
  </si>
  <si>
    <r>
      <t xml:space="preserve">                   Нормативный срок обучения -</t>
    </r>
    <r>
      <rPr>
        <sz val="12"/>
        <rFont val="Arial Cyr"/>
        <family val="0"/>
      </rPr>
      <t xml:space="preserve"> 2 года и 10 мес.</t>
    </r>
  </si>
  <si>
    <t>Уровень предшествующего образованя:</t>
  </si>
  <si>
    <t xml:space="preserve">  основное общее образование </t>
  </si>
  <si>
    <t>(программа подготовки квалифицированных рабочих, служащих</t>
  </si>
  <si>
    <t>6 семестр</t>
  </si>
  <si>
    <t>Всего за      5 семестр</t>
  </si>
  <si>
    <t>Всего за 6 семестр</t>
  </si>
  <si>
    <t>Место для стрельбы</t>
  </si>
  <si>
    <t>работ</t>
  </si>
  <si>
    <t xml:space="preserve">                                                                         облицовщик-плиточник</t>
  </si>
  <si>
    <t>Государственная итоговая аттестация</t>
  </si>
  <si>
    <t>Форма промежут. Аттестации, семестр</t>
  </si>
  <si>
    <t xml:space="preserve">по профессии 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</si>
  <si>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</si>
  <si>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</si>
  <si>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</si>
  <si>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</si>
  <si>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</si>
  <si>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дисциплинам, МДК</t>
  </si>
  <si>
    <t>Теоретического обучения</t>
  </si>
  <si>
    <t>лаб и практ занятий по МДК, дисциплинам</t>
  </si>
  <si>
    <t>Консультации</t>
  </si>
  <si>
    <t>1 семечтр</t>
  </si>
  <si>
    <t>Промежуточная аттестация в форме зачета , диф. зачета</t>
  </si>
  <si>
    <t>по практикам производственной и учебной</t>
  </si>
  <si>
    <t>Промежуточная аттестация в форме экзамена, ГИА</t>
  </si>
  <si>
    <t>часов недельной нагрузки</t>
  </si>
  <si>
    <t>часов дисциплин и МДК</t>
  </si>
  <si>
    <t>часов учебной практики</t>
  </si>
  <si>
    <t>часов производственной практики</t>
  </si>
  <si>
    <t>количество экзаменов</t>
  </si>
  <si>
    <t>количество зачетов</t>
  </si>
  <si>
    <t>Всего в семестре</t>
  </si>
  <si>
    <t xml:space="preserve">Общие учебные дисциплины </t>
  </si>
  <si>
    <t>ОУД.01</t>
  </si>
  <si>
    <t>ОУД.02</t>
  </si>
  <si>
    <t>ОУД.03</t>
  </si>
  <si>
    <t xml:space="preserve">Информатика </t>
  </si>
  <si>
    <t>ОУД.05</t>
  </si>
  <si>
    <t>ОУД.06</t>
  </si>
  <si>
    <t>ОУД.07</t>
  </si>
  <si>
    <t>ОУД.08</t>
  </si>
  <si>
    <t>Э(К).01</t>
  </si>
  <si>
    <t>Э(К).02</t>
  </si>
  <si>
    <t>Экзамен (квалификационный)</t>
  </si>
  <si>
    <t>Астрономия</t>
  </si>
  <si>
    <t>ПМ.03</t>
  </si>
  <si>
    <t>УП.03</t>
  </si>
  <si>
    <t>ПП.03</t>
  </si>
  <si>
    <t>Э(К).03</t>
  </si>
  <si>
    <t>Предметные области</t>
  </si>
  <si>
    <t>Русский язык</t>
  </si>
  <si>
    <t xml:space="preserve">  Литература</t>
  </si>
  <si>
    <t>Общественные науки</t>
  </si>
  <si>
    <t>Естественные науки</t>
  </si>
  <si>
    <t>ФК,экология и основы безопасности</t>
  </si>
  <si>
    <t>Математика и информатика</t>
  </si>
  <si>
    <t>Индивидуальные проекты</t>
  </si>
  <si>
    <t>Правовое обеспечение  профессиональной деятельности</t>
  </si>
  <si>
    <t>ПМ.04</t>
  </si>
  <si>
    <t>УП.04</t>
  </si>
  <si>
    <t>ПП.04</t>
  </si>
  <si>
    <t>Финансовая грамотность</t>
  </si>
  <si>
    <t>08.01.24 "Мастер столярно-плотничных, паркетных и стекольных работ")</t>
  </si>
  <si>
    <t>Основы строительного производства</t>
  </si>
  <si>
    <t>Строительная графика</t>
  </si>
  <si>
    <t>Выполнение  столярных работ</t>
  </si>
  <si>
    <t>Технология изготовления столярных изделий</t>
  </si>
  <si>
    <t>Технология столярно-монтажных работ</t>
  </si>
  <si>
    <t>Выполнение  плотничных работ</t>
  </si>
  <si>
    <t>Технология устройства деревянных конструкции. Технологгия сборки деревянных домов</t>
  </si>
  <si>
    <t>Выполнение стекольных работ</t>
  </si>
  <si>
    <t>Технология  стекольных работ</t>
  </si>
  <si>
    <t>Выполнение  работ  по устройству  паркета</t>
  </si>
  <si>
    <t>Технология выполнения  паркетных работ</t>
  </si>
  <si>
    <t>Материаловедение</t>
  </si>
  <si>
    <t>Инженерная  графика</t>
  </si>
  <si>
    <t>Автоматизация  производства</t>
  </si>
  <si>
    <t>Охрана  труда</t>
  </si>
  <si>
    <t>08.01.24 Мастер столярно-плотничных,паркетных и стекольных</t>
  </si>
  <si>
    <t>Перечень кабинетов, лабораторий, мастерских и др. для подготовки по профессии 08.01.24 Мастер столярно-плотничных, паркетных и стекольных работ</t>
  </si>
  <si>
    <t>Электротехническое оборудование</t>
  </si>
  <si>
    <t>Экономики строительства</t>
  </si>
  <si>
    <t>Безопасности жизнедеятельности</t>
  </si>
  <si>
    <t>Лаборатории:</t>
  </si>
  <si>
    <t>Строительных материалов</t>
  </si>
  <si>
    <t>Столярная</t>
  </si>
  <si>
    <t>Плотничная</t>
  </si>
  <si>
    <t>Стекольная</t>
  </si>
  <si>
    <t>Паркетная</t>
  </si>
  <si>
    <t>Тренажёры, тренажёрные комплексы</t>
  </si>
  <si>
    <t>Компьютерной графики</t>
  </si>
  <si>
    <t>Дизайн</t>
  </si>
  <si>
    <t>по профессии  08.01.24 Мастер столярно-плотничных паркетных и стекольных работ</t>
  </si>
  <si>
    <t>Квалификация: столяр строительный, плотник, стекольщик</t>
  </si>
  <si>
    <t>количество диф. зачетов</t>
  </si>
  <si>
    <t>ОУДУ.04</t>
  </si>
  <si>
    <t>ОУДУ.00</t>
  </si>
  <si>
    <t>Общеобразовательные учебные дисциплины (по выбору)</t>
  </si>
  <si>
    <t>ОУДБ.09</t>
  </si>
  <si>
    <t>Родной русский язык</t>
  </si>
  <si>
    <t>ОУДУ.10</t>
  </si>
  <si>
    <t>ОУДУ.11</t>
  </si>
  <si>
    <t>ОУДБ.12</t>
  </si>
  <si>
    <t>УДД.00</t>
  </si>
  <si>
    <t>Учебные дисциплины дополнительные по выбоу</t>
  </si>
  <si>
    <t>Биохимия</t>
  </si>
  <si>
    <t>Математика</t>
  </si>
  <si>
    <t>УДД.13</t>
  </si>
  <si>
    <t>УДД.14</t>
  </si>
  <si>
    <t>УДД.15</t>
  </si>
  <si>
    <t>УДД.16</t>
  </si>
  <si>
    <t>Иностранный язык в профессиональной деятельности</t>
  </si>
  <si>
    <t>ОПД.26</t>
  </si>
  <si>
    <t>ОПД.27</t>
  </si>
  <si>
    <t>Строительные машины</t>
  </si>
  <si>
    <t>ФК.00</t>
  </si>
  <si>
    <t>МДК.01.01</t>
  </si>
  <si>
    <t>МДК. 01.02</t>
  </si>
  <si>
    <t>МДК.02.01</t>
  </si>
  <si>
    <t>МДК.03.01</t>
  </si>
  <si>
    <r>
      <rPr>
        <sz val="8"/>
        <color indexed="8"/>
        <rFont val="Arial"/>
        <family val="2"/>
      </rPr>
      <t>МДК.</t>
    </r>
    <r>
      <rPr>
        <sz val="9"/>
        <color indexed="8"/>
        <rFont val="Arial"/>
        <family val="2"/>
      </rPr>
      <t>04.01</t>
    </r>
  </si>
  <si>
    <t>Всего:</t>
  </si>
  <si>
    <t>С.А.Бородин</t>
  </si>
  <si>
    <t>Приказ от "____"_______20___г.</t>
  </si>
  <si>
    <t>Экологические основы природопользования</t>
  </si>
  <si>
    <t>Основы проектирования</t>
  </si>
  <si>
    <t>Профессиональная этика</t>
  </si>
  <si>
    <t>УДД.17</t>
  </si>
  <si>
    <t>УДД.18</t>
  </si>
  <si>
    <t>УДД.19</t>
  </si>
  <si>
    <t>Психология общения</t>
  </si>
  <si>
    <t>УДД.21</t>
  </si>
  <si>
    <t>УДД.20</t>
  </si>
  <si>
    <t>УДД.22</t>
  </si>
  <si>
    <t>УДД.23</t>
  </si>
  <si>
    <t>УДД.24</t>
  </si>
  <si>
    <t>УДД.25</t>
  </si>
  <si>
    <t>Профилактика ПАВ</t>
  </si>
  <si>
    <t>ОПД.28</t>
  </si>
  <si>
    <t>ОПД.29</t>
  </si>
  <si>
    <t>ОПД.30</t>
  </si>
  <si>
    <t>ВрИО директоратор ГБПОУ  ШАСК ______________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</si>
</sst>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justify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4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4" borderId="10" xfId="0" applyFont="1" applyFill="1" applyBorder="1" applyAlignment="1">
      <alignment/>
    </xf>
    <xf numFmtId="0" fontId="12" fillId="4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wrapText="1"/>
    </xf>
    <xf numFmtId="0" fontId="12" fillId="4" borderId="12" xfId="0" applyFont="1" applyFill="1" applyBorder="1" applyAlignment="1">
      <alignment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0" fillId="4" borderId="10" xfId="0" applyFont="1" applyFill="1" applyBorder="1" applyAlignment="1">
      <alignment wrapText="1"/>
    </xf>
    <xf numFmtId="0" fontId="20" fillId="4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top" wrapText="1"/>
    </xf>
    <xf numFmtId="0" fontId="28" fillId="0" borderId="0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3" fillId="32" borderId="10" xfId="0" applyFont="1" applyFill="1" applyBorder="1" applyAlignment="1">
      <alignment/>
    </xf>
    <xf numFmtId="0" fontId="33" fillId="32" borderId="10" xfId="0" applyFont="1" applyFill="1" applyBorder="1" applyAlignment="1">
      <alignment wrapText="1"/>
    </xf>
    <xf numFmtId="0" fontId="33" fillId="32" borderId="13" xfId="0" applyFont="1" applyFill="1" applyBorder="1" applyAlignment="1">
      <alignment horizontal="center" vertical="center"/>
    </xf>
    <xf numFmtId="0" fontId="33" fillId="32" borderId="14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wrapText="1"/>
    </xf>
    <xf numFmtId="0" fontId="20" fillId="4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176" fontId="30" fillId="0" borderId="22" xfId="0" applyNumberFormat="1" applyFont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4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/>
    </xf>
    <xf numFmtId="0" fontId="34" fillId="34" borderId="10" xfId="0" applyFont="1" applyFill="1" applyBorder="1" applyAlignment="1">
      <alignment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3" fillId="32" borderId="1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vertical="center" wrapText="1"/>
    </xf>
    <xf numFmtId="0" fontId="33" fillId="34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/>
    </xf>
    <xf numFmtId="0" fontId="12" fillId="3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35" borderId="11" xfId="0" applyFont="1" applyFill="1" applyBorder="1" applyAlignment="1">
      <alignment/>
    </xf>
    <xf numFmtId="0" fontId="30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wrapText="1"/>
    </xf>
    <xf numFmtId="0" fontId="30" fillId="0" borderId="11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30" fillId="0" borderId="10" xfId="0" applyFont="1" applyBorder="1" applyAlignment="1">
      <alignment/>
    </xf>
    <xf numFmtId="0" fontId="12" fillId="32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top" wrapText="1"/>
    </xf>
    <xf numFmtId="0" fontId="34" fillId="34" borderId="10" xfId="0" applyFont="1" applyFill="1" applyBorder="1" applyAlignment="1">
      <alignment horizontal="left" vertical="top" wrapText="1"/>
    </xf>
    <xf numFmtId="0" fontId="20" fillId="4" borderId="10" xfId="0" applyFont="1" applyFill="1" applyBorder="1" applyAlignment="1">
      <alignment horizontal="left" vertical="top" wrapText="1"/>
    </xf>
    <xf numFmtId="0" fontId="30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Fill="1" applyBorder="1" applyAlignment="1">
      <alignment horizontal="center" vertical="center"/>
    </xf>
    <xf numFmtId="0" fontId="32" fillId="15" borderId="10" xfId="0" applyFont="1" applyFill="1" applyBorder="1" applyAlignment="1">
      <alignment horizontal="left" vertical="top" wrapText="1"/>
    </xf>
    <xf numFmtId="0" fontId="30" fillId="15" borderId="10" xfId="0" applyFont="1" applyFill="1" applyBorder="1" applyAlignment="1">
      <alignment wrapText="1"/>
    </xf>
    <xf numFmtId="0" fontId="30" fillId="15" borderId="11" xfId="0" applyFont="1" applyFill="1" applyBorder="1" applyAlignment="1">
      <alignment horizontal="center" vertical="center"/>
    </xf>
    <xf numFmtId="0" fontId="30" fillId="15" borderId="12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center" vertical="center" wrapText="1"/>
    </xf>
    <xf numFmtId="0" fontId="30" fillId="15" borderId="10" xfId="0" applyFont="1" applyFill="1" applyBorder="1" applyAlignment="1">
      <alignment horizontal="center" vertical="center"/>
    </xf>
    <xf numFmtId="0" fontId="30" fillId="15" borderId="11" xfId="0" applyFont="1" applyFill="1" applyBorder="1" applyAlignment="1">
      <alignment horizontal="center" vertical="center" wrapText="1"/>
    </xf>
    <xf numFmtId="0" fontId="31" fillId="1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1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textRotation="180"/>
    </xf>
    <xf numFmtId="0" fontId="0" fillId="0" borderId="22" xfId="0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12" fillId="3" borderId="23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30" fillId="0" borderId="21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textRotation="90"/>
    </xf>
    <xf numFmtId="0" fontId="30" fillId="0" borderId="17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 textRotation="90"/>
    </xf>
    <xf numFmtId="0" fontId="30" fillId="0" borderId="18" xfId="0" applyFont="1" applyBorder="1" applyAlignment="1">
      <alignment horizontal="center" vertical="center" textRotation="90"/>
    </xf>
    <xf numFmtId="0" fontId="30" fillId="0" borderId="2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0" fontId="10" fillId="0" borderId="0" xfId="42" applyFont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U20" sqref="U20"/>
    </sheetView>
  </sheetViews>
  <sheetFormatPr defaultColWidth="9.00390625" defaultRowHeight="12.75"/>
  <cols>
    <col min="7" max="7" width="9.125" style="0" customWidth="1"/>
    <col min="8" max="8" width="7.75390625" style="0" customWidth="1"/>
    <col min="9" max="9" width="7.875" style="0" customWidth="1"/>
  </cols>
  <sheetData>
    <row r="1" spans="1:10" ht="15">
      <c r="A1" s="189"/>
      <c r="B1" s="189"/>
      <c r="C1" s="189"/>
      <c r="D1" s="189"/>
      <c r="G1" s="180" t="s">
        <v>0</v>
      </c>
      <c r="H1" s="180"/>
      <c r="I1" s="180"/>
      <c r="J1" s="180"/>
    </row>
    <row r="2" spans="1:10" ht="14.25">
      <c r="A2" s="189"/>
      <c r="B2" s="189"/>
      <c r="C2" s="189"/>
      <c r="D2" s="189"/>
      <c r="E2" s="250" t="s">
        <v>245</v>
      </c>
      <c r="F2" s="250"/>
      <c r="G2" s="250"/>
      <c r="H2" s="250"/>
      <c r="I2" s="250"/>
      <c r="J2" s="250"/>
    </row>
    <row r="3" spans="1:10" ht="14.25">
      <c r="A3" s="189"/>
      <c r="B3" s="189"/>
      <c r="C3" s="189"/>
      <c r="D3" s="189"/>
      <c r="H3" s="181" t="s">
        <v>226</v>
      </c>
      <c r="I3" s="181"/>
      <c r="J3" s="181"/>
    </row>
    <row r="4" spans="1:4" ht="12.75">
      <c r="A4" s="189"/>
      <c r="B4" s="189"/>
      <c r="C4" s="189"/>
      <c r="D4" s="189"/>
    </row>
    <row r="5" spans="1:10" ht="14.25">
      <c r="A5" s="189"/>
      <c r="B5" s="189"/>
      <c r="C5" s="189"/>
      <c r="D5" s="189"/>
      <c r="G5" s="185" t="s">
        <v>227</v>
      </c>
      <c r="H5" s="185"/>
      <c r="I5" s="185"/>
      <c r="J5" s="185"/>
    </row>
    <row r="6" spans="1:4" ht="12.75">
      <c r="A6" s="189"/>
      <c r="B6" s="189"/>
      <c r="C6" s="189"/>
      <c r="D6" s="189"/>
    </row>
    <row r="7" spans="1:4" ht="12.75">
      <c r="A7" s="189"/>
      <c r="B7" s="189"/>
      <c r="C7" s="189"/>
      <c r="D7" s="189"/>
    </row>
    <row r="8" spans="1:10" ht="14.25">
      <c r="A8" s="189"/>
      <c r="B8" s="189"/>
      <c r="C8" s="189"/>
      <c r="D8" s="189"/>
      <c r="G8" s="49"/>
      <c r="H8" s="181"/>
      <c r="I8" s="181"/>
      <c r="J8" s="181"/>
    </row>
    <row r="9" spans="1:10" ht="14.25">
      <c r="A9" s="189"/>
      <c r="B9" s="189"/>
      <c r="C9" s="189"/>
      <c r="D9" s="189"/>
      <c r="G9" s="49"/>
      <c r="H9" s="181"/>
      <c r="I9" s="181"/>
      <c r="J9" s="181"/>
    </row>
    <row r="10" spans="1:10" ht="14.25">
      <c r="A10" s="189"/>
      <c r="B10" s="189"/>
      <c r="C10" s="189"/>
      <c r="D10" s="189"/>
      <c r="G10" s="181"/>
      <c r="H10" s="181"/>
      <c r="I10" s="181"/>
      <c r="J10" s="181"/>
    </row>
    <row r="11" spans="1:4" ht="12.75">
      <c r="A11" s="189"/>
      <c r="B11" s="189"/>
      <c r="C11" s="189"/>
      <c r="D11" s="189"/>
    </row>
    <row r="21" spans="1:10" ht="23.25">
      <c r="A21" s="190" t="s">
        <v>1</v>
      </c>
      <c r="B21" s="191"/>
      <c r="C21" s="191"/>
      <c r="D21" s="191"/>
      <c r="E21" s="191"/>
      <c r="F21" s="191"/>
      <c r="G21" s="191"/>
      <c r="H21" s="191"/>
      <c r="I21" s="191"/>
      <c r="J21" s="191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251" t="s">
        <v>101</v>
      </c>
      <c r="B23" s="251"/>
      <c r="C23" s="251"/>
      <c r="D23" s="251"/>
      <c r="E23" s="251"/>
      <c r="F23" s="251"/>
      <c r="G23" s="251"/>
      <c r="H23" s="251"/>
      <c r="I23" s="251"/>
      <c r="J23" s="251"/>
    </row>
    <row r="25" spans="1:10" ht="18">
      <c r="A25" s="182" t="s">
        <v>102</v>
      </c>
      <c r="B25" s="182"/>
      <c r="C25" s="182"/>
      <c r="D25" s="182"/>
      <c r="E25" s="182"/>
      <c r="F25" s="182"/>
      <c r="G25" s="182"/>
      <c r="H25" s="182"/>
      <c r="I25" s="182"/>
      <c r="J25" s="182"/>
    </row>
    <row r="27" spans="1:12" ht="20.25">
      <c r="A27" s="129" t="s">
        <v>182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/>
      <c r="L27" s="130"/>
    </row>
    <row r="28" spans="1:10" ht="20.25">
      <c r="A28" s="187" t="s">
        <v>111</v>
      </c>
      <c r="B28" s="187"/>
      <c r="C28" s="187"/>
      <c r="D28" s="187"/>
      <c r="E28" s="187"/>
      <c r="F28" s="187"/>
      <c r="G28" s="187"/>
      <c r="H28" s="187"/>
      <c r="I28" s="187"/>
      <c r="J28" s="187"/>
    </row>
    <row r="30" spans="1:10" ht="15.75">
      <c r="A30" s="1" t="s">
        <v>65</v>
      </c>
      <c r="B30" s="192" t="s">
        <v>197</v>
      </c>
      <c r="C30" s="192"/>
      <c r="D30" s="192"/>
      <c r="E30" s="192"/>
      <c r="F30" s="192"/>
      <c r="G30" s="192"/>
      <c r="H30" s="192"/>
      <c r="I30" s="192"/>
      <c r="J30" s="192"/>
    </row>
    <row r="31" spans="1:10" ht="15">
      <c r="A31" s="131" t="s">
        <v>112</v>
      </c>
      <c r="B31" s="192"/>
      <c r="C31" s="192"/>
      <c r="D31" s="192"/>
      <c r="E31" s="192"/>
      <c r="F31" s="192"/>
      <c r="G31" s="192"/>
      <c r="H31" s="192"/>
      <c r="I31" s="192"/>
      <c r="J31" s="192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86" t="s">
        <v>49</v>
      </c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86" t="s">
        <v>103</v>
      </c>
      <c r="B35" s="186"/>
      <c r="C35" s="186"/>
      <c r="D35" s="186"/>
      <c r="E35" s="186"/>
      <c r="F35" s="186"/>
      <c r="G35" s="186"/>
      <c r="H35" s="186"/>
      <c r="I35" s="186"/>
      <c r="J35" s="186"/>
    </row>
    <row r="37" spans="5:10" ht="15.75">
      <c r="E37" s="183" t="s">
        <v>48</v>
      </c>
      <c r="F37" s="183"/>
      <c r="G37" s="183"/>
      <c r="H37" s="183"/>
      <c r="I37" s="183"/>
      <c r="J37" s="183"/>
    </row>
    <row r="38" spans="5:10" ht="15.75" customHeight="1">
      <c r="E38" s="184" t="s">
        <v>50</v>
      </c>
      <c r="F38" s="184"/>
      <c r="G38" s="184"/>
      <c r="H38" s="184"/>
      <c r="I38" s="184"/>
      <c r="J38" s="184"/>
    </row>
    <row r="39" spans="5:10" ht="17.25" customHeight="1">
      <c r="E39" s="184"/>
      <c r="F39" s="184"/>
      <c r="G39" s="184"/>
      <c r="H39" s="184"/>
      <c r="I39" s="184"/>
      <c r="J39" s="184"/>
    </row>
    <row r="40" spans="5:10" ht="15.75">
      <c r="E40" s="188" t="s">
        <v>104</v>
      </c>
      <c r="F40" s="188"/>
      <c r="G40" s="188"/>
      <c r="H40" s="188"/>
      <c r="I40" s="188"/>
      <c r="J40" s="188"/>
    </row>
    <row r="41" spans="5:10" ht="15">
      <c r="E41" s="180" t="s">
        <v>105</v>
      </c>
      <c r="F41" s="180"/>
      <c r="G41" s="180"/>
      <c r="H41" s="180"/>
      <c r="I41" s="180"/>
      <c r="J41" s="180"/>
    </row>
  </sheetData>
  <sheetProtection/>
  <mergeCells count="18">
    <mergeCell ref="E40:J40"/>
    <mergeCell ref="E41:J41"/>
    <mergeCell ref="A1:D11"/>
    <mergeCell ref="H8:J8"/>
    <mergeCell ref="H9:J9"/>
    <mergeCell ref="G10:J10"/>
    <mergeCell ref="A21:J21"/>
    <mergeCell ref="A35:J35"/>
    <mergeCell ref="A25:J25"/>
    <mergeCell ref="B30:J31"/>
    <mergeCell ref="G1:J1"/>
    <mergeCell ref="H3:J3"/>
    <mergeCell ref="E37:J37"/>
    <mergeCell ref="E38:J39"/>
    <mergeCell ref="E2:J2"/>
    <mergeCell ref="G5:J5"/>
    <mergeCell ref="A33:J33"/>
    <mergeCell ref="A28:J28"/>
  </mergeCells>
  <printOptions/>
  <pageMargins left="0.37" right="0.3" top="0.93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15" sqref="G15"/>
    </sheetView>
  </sheetViews>
  <sheetFormatPr defaultColWidth="9.00390625" defaultRowHeight="12.75"/>
  <cols>
    <col min="2" max="2" width="27.75390625" style="0" customWidth="1"/>
    <col min="4" max="4" width="16.625" style="0" customWidth="1"/>
    <col min="5" max="5" width="14.375" style="0" customWidth="1"/>
    <col min="6" max="6" width="20.625" style="0" customWidth="1"/>
    <col min="8" max="8" width="11.375" style="0" customWidth="1"/>
  </cols>
  <sheetData>
    <row r="1" spans="1:9" ht="18">
      <c r="A1" s="182" t="s">
        <v>40</v>
      </c>
      <c r="B1" s="182"/>
      <c r="C1" s="182"/>
      <c r="D1" s="182"/>
      <c r="E1" s="182"/>
      <c r="F1" s="182"/>
      <c r="G1" s="182"/>
      <c r="H1" s="182"/>
      <c r="I1" s="182"/>
    </row>
    <row r="3" spans="1:9" ht="51" customHeight="1">
      <c r="A3" s="3" t="s">
        <v>45</v>
      </c>
      <c r="B3" s="3" t="s">
        <v>41</v>
      </c>
      <c r="C3" s="3" t="s">
        <v>33</v>
      </c>
      <c r="D3" s="3" t="s">
        <v>46</v>
      </c>
      <c r="E3" s="3" t="s">
        <v>42</v>
      </c>
      <c r="F3" s="3" t="s">
        <v>43</v>
      </c>
      <c r="G3" s="3" t="s">
        <v>44</v>
      </c>
      <c r="H3" s="3" t="s">
        <v>47</v>
      </c>
      <c r="I3" s="6"/>
    </row>
    <row r="4" spans="1:8" ht="15">
      <c r="A4" s="4" t="s">
        <v>5</v>
      </c>
      <c r="B4" s="5">
        <v>31.7</v>
      </c>
      <c r="C4" s="5">
        <v>4</v>
      </c>
      <c r="D4" s="5">
        <v>4</v>
      </c>
      <c r="E4" s="5">
        <v>1.3</v>
      </c>
      <c r="F4" s="5"/>
      <c r="G4" s="5">
        <v>11</v>
      </c>
      <c r="H4" s="9">
        <v>52</v>
      </c>
    </row>
    <row r="5" spans="1:8" ht="15">
      <c r="A5" s="4" t="s">
        <v>6</v>
      </c>
      <c r="B5" s="5">
        <v>34.4</v>
      </c>
      <c r="C5" s="5">
        <v>2</v>
      </c>
      <c r="D5" s="5">
        <v>3</v>
      </c>
      <c r="E5" s="5">
        <v>1.6</v>
      </c>
      <c r="F5" s="5"/>
      <c r="G5" s="5">
        <v>11</v>
      </c>
      <c r="H5" s="9">
        <v>52</v>
      </c>
    </row>
    <row r="6" spans="1:8" ht="15">
      <c r="A6" s="4" t="s">
        <v>7</v>
      </c>
      <c r="B6" s="5">
        <v>25.1</v>
      </c>
      <c r="C6" s="5">
        <v>7</v>
      </c>
      <c r="D6" s="5">
        <v>5</v>
      </c>
      <c r="E6" s="5">
        <v>1.9</v>
      </c>
      <c r="F6" s="5">
        <v>2</v>
      </c>
      <c r="G6" s="5">
        <v>2</v>
      </c>
      <c r="H6" s="9">
        <v>43</v>
      </c>
    </row>
    <row r="7" spans="1:8" ht="15.75">
      <c r="A7" s="7" t="s">
        <v>37</v>
      </c>
      <c r="B7" s="8">
        <f>SUM(B4:B6)</f>
        <v>91.19999999999999</v>
      </c>
      <c r="C7" s="8">
        <f aca="true" t="shared" si="0" ref="C7:H7">SUM(C4:C6)</f>
        <v>13</v>
      </c>
      <c r="D7" s="8">
        <f t="shared" si="0"/>
        <v>12</v>
      </c>
      <c r="E7" s="8">
        <f t="shared" si="0"/>
        <v>4.800000000000001</v>
      </c>
      <c r="F7" s="8">
        <f t="shared" si="0"/>
        <v>2</v>
      </c>
      <c r="G7" s="8">
        <f t="shared" si="0"/>
        <v>24</v>
      </c>
      <c r="H7" s="8">
        <f t="shared" si="0"/>
        <v>147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view="pageLayout" workbookViewId="0" topLeftCell="A45">
      <selection activeCell="Q79" sqref="Q79"/>
    </sheetView>
  </sheetViews>
  <sheetFormatPr defaultColWidth="9.00390625" defaultRowHeight="12.75"/>
  <cols>
    <col min="1" max="1" width="14.125" style="0" customWidth="1"/>
    <col min="2" max="2" width="8.875" style="0" customWidth="1"/>
    <col min="3" max="3" width="50.875" style="0" customWidth="1"/>
    <col min="4" max="4" width="3.75390625" style="0" customWidth="1"/>
    <col min="5" max="5" width="3.625" style="0" customWidth="1"/>
    <col min="6" max="6" width="3.25390625" style="0" customWidth="1"/>
    <col min="7" max="11" width="5.25390625" style="0" customWidth="1"/>
    <col min="12" max="12" width="6.00390625" style="0" customWidth="1"/>
    <col min="13" max="13" width="5.25390625" style="0" customWidth="1"/>
    <col min="14" max="14" width="4.625" style="0" customWidth="1"/>
    <col min="15" max="15" width="6.375" style="0" customWidth="1"/>
    <col min="16" max="16" width="5.375" style="0" customWidth="1"/>
    <col min="17" max="21" width="4.875" style="0" customWidth="1"/>
  </cols>
  <sheetData>
    <row r="1" spans="2:20" ht="18">
      <c r="B1" s="182" t="s">
        <v>51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2:21" ht="18">
      <c r="B2" s="217" t="s">
        <v>106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50"/>
    </row>
    <row r="3" spans="2:21" ht="18">
      <c r="B3" s="218" t="s">
        <v>115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</row>
    <row r="4" spans="2:21" ht="18">
      <c r="B4" s="218" t="s">
        <v>166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</row>
    <row r="5" spans="1:21" ht="15" customHeight="1">
      <c r="A5" s="202" t="s">
        <v>153</v>
      </c>
      <c r="B5" s="201" t="s">
        <v>2</v>
      </c>
      <c r="C5" s="212" t="s">
        <v>3</v>
      </c>
      <c r="D5" s="193" t="s">
        <v>114</v>
      </c>
      <c r="E5" s="194"/>
      <c r="F5" s="194"/>
      <c r="G5" s="195" t="s">
        <v>116</v>
      </c>
      <c r="H5" s="194" t="s">
        <v>117</v>
      </c>
      <c r="I5" s="194"/>
      <c r="J5" s="194"/>
      <c r="K5" s="194"/>
      <c r="L5" s="194"/>
      <c r="M5" s="194"/>
      <c r="N5" s="194"/>
      <c r="O5" s="194"/>
      <c r="P5" s="198" t="s">
        <v>4</v>
      </c>
      <c r="Q5" s="199"/>
      <c r="R5" s="199"/>
      <c r="S5" s="199"/>
      <c r="T5" s="199"/>
      <c r="U5" s="193"/>
    </row>
    <row r="6" spans="1:21" ht="12.75">
      <c r="A6" s="203"/>
      <c r="B6" s="201"/>
      <c r="C6" s="213"/>
      <c r="D6" s="193"/>
      <c r="E6" s="194"/>
      <c r="F6" s="194"/>
      <c r="G6" s="196"/>
      <c r="H6" s="195" t="s">
        <v>118</v>
      </c>
      <c r="I6" s="194" t="s">
        <v>119</v>
      </c>
      <c r="J6" s="194"/>
      <c r="K6" s="194"/>
      <c r="L6" s="194"/>
      <c r="M6" s="194"/>
      <c r="N6" s="194"/>
      <c r="O6" s="194"/>
      <c r="P6" s="193" t="s">
        <v>5</v>
      </c>
      <c r="Q6" s="194"/>
      <c r="R6" s="194" t="s">
        <v>6</v>
      </c>
      <c r="S6" s="194"/>
      <c r="T6" s="198" t="s">
        <v>7</v>
      </c>
      <c r="U6" s="193"/>
    </row>
    <row r="7" spans="1:21" ht="15" customHeight="1">
      <c r="A7" s="203"/>
      <c r="B7" s="201"/>
      <c r="C7" s="213"/>
      <c r="D7" s="193"/>
      <c r="E7" s="194"/>
      <c r="F7" s="194"/>
      <c r="G7" s="196"/>
      <c r="H7" s="196"/>
      <c r="I7" s="200" t="s">
        <v>120</v>
      </c>
      <c r="J7" s="198" t="s">
        <v>121</v>
      </c>
      <c r="K7" s="199"/>
      <c r="L7" s="193"/>
      <c r="M7" s="216" t="s">
        <v>124</v>
      </c>
      <c r="N7" s="216" t="s">
        <v>128</v>
      </c>
      <c r="O7" s="216" t="s">
        <v>127</v>
      </c>
      <c r="P7" s="200" t="s">
        <v>125</v>
      </c>
      <c r="Q7" s="200" t="s">
        <v>9</v>
      </c>
      <c r="R7" s="200" t="s">
        <v>10</v>
      </c>
      <c r="S7" s="200" t="s">
        <v>11</v>
      </c>
      <c r="T7" s="200" t="s">
        <v>12</v>
      </c>
      <c r="U7" s="200" t="s">
        <v>107</v>
      </c>
    </row>
    <row r="8" spans="1:21" ht="24" customHeight="1">
      <c r="A8" s="203"/>
      <c r="B8" s="201"/>
      <c r="C8" s="213"/>
      <c r="D8" s="220" t="s">
        <v>13</v>
      </c>
      <c r="E8" s="221" t="s">
        <v>14</v>
      </c>
      <c r="F8" s="220" t="s">
        <v>15</v>
      </c>
      <c r="G8" s="196"/>
      <c r="H8" s="196"/>
      <c r="I8" s="200"/>
      <c r="J8" s="219" t="s">
        <v>122</v>
      </c>
      <c r="K8" s="216" t="s">
        <v>123</v>
      </c>
      <c r="L8" s="195" t="s">
        <v>126</v>
      </c>
      <c r="M8" s="216"/>
      <c r="N8" s="216"/>
      <c r="O8" s="216"/>
      <c r="P8" s="200"/>
      <c r="Q8" s="200"/>
      <c r="R8" s="200"/>
      <c r="S8" s="200"/>
      <c r="T8" s="200"/>
      <c r="U8" s="200"/>
    </row>
    <row r="9" spans="1:21" ht="12.75" customHeight="1">
      <c r="A9" s="204"/>
      <c r="B9" s="201"/>
      <c r="C9" s="214"/>
      <c r="D9" s="220"/>
      <c r="E9" s="221"/>
      <c r="F9" s="220"/>
      <c r="G9" s="197"/>
      <c r="H9" s="197"/>
      <c r="I9" s="200"/>
      <c r="J9" s="219"/>
      <c r="K9" s="216"/>
      <c r="L9" s="197"/>
      <c r="M9" s="216"/>
      <c r="N9" s="216"/>
      <c r="O9" s="216"/>
      <c r="P9" s="53">
        <v>17</v>
      </c>
      <c r="Q9" s="53">
        <v>24</v>
      </c>
      <c r="R9" s="53">
        <v>17</v>
      </c>
      <c r="S9" s="53">
        <v>24</v>
      </c>
      <c r="T9" s="53">
        <v>17</v>
      </c>
      <c r="U9" s="53">
        <v>24</v>
      </c>
    </row>
    <row r="10" spans="1:21" ht="9.75" customHeight="1">
      <c r="A10" s="14"/>
      <c r="B10" s="11">
        <v>1</v>
      </c>
      <c r="C10" s="11">
        <v>2</v>
      </c>
      <c r="D10" s="10">
        <v>3</v>
      </c>
      <c r="E10" s="23">
        <v>4</v>
      </c>
      <c r="F10" s="10">
        <v>5</v>
      </c>
      <c r="G10" s="10">
        <v>6</v>
      </c>
      <c r="H10" s="10">
        <v>7</v>
      </c>
      <c r="I10" s="10">
        <v>8</v>
      </c>
      <c r="J10" s="11">
        <v>9</v>
      </c>
      <c r="K10" s="11">
        <v>10</v>
      </c>
      <c r="L10" s="11">
        <v>11</v>
      </c>
      <c r="M10" s="11">
        <v>12</v>
      </c>
      <c r="N10" s="11"/>
      <c r="O10" s="11">
        <v>13</v>
      </c>
      <c r="P10" s="10">
        <v>14</v>
      </c>
      <c r="Q10" s="11">
        <v>15</v>
      </c>
      <c r="R10" s="10">
        <v>16</v>
      </c>
      <c r="S10" s="11">
        <v>17</v>
      </c>
      <c r="T10" s="10">
        <v>18</v>
      </c>
      <c r="U10" s="10">
        <v>19</v>
      </c>
    </row>
    <row r="11" spans="1:21" ht="12.75">
      <c r="A11" s="126"/>
      <c r="B11" s="122" t="s">
        <v>16</v>
      </c>
      <c r="C11" s="54" t="s">
        <v>17</v>
      </c>
      <c r="D11" s="51"/>
      <c r="E11" s="55"/>
      <c r="F11" s="56"/>
      <c r="G11" s="51">
        <f aca="true" t="shared" si="0" ref="G11:Q11">SUM(G12,G22,G27)</f>
        <v>2952</v>
      </c>
      <c r="H11" s="51">
        <f t="shared" si="0"/>
        <v>74</v>
      </c>
      <c r="I11" s="51">
        <f t="shared" si="0"/>
        <v>2836</v>
      </c>
      <c r="J11" s="51">
        <f t="shared" si="0"/>
        <v>716</v>
      </c>
      <c r="K11" s="51">
        <f t="shared" si="0"/>
        <v>2070</v>
      </c>
      <c r="L11" s="51">
        <f t="shared" si="0"/>
        <v>50</v>
      </c>
      <c r="M11" s="51">
        <f t="shared" si="0"/>
        <v>0</v>
      </c>
      <c r="N11" s="51">
        <f t="shared" si="0"/>
        <v>42</v>
      </c>
      <c r="O11" s="51">
        <f t="shared" si="0"/>
        <v>0</v>
      </c>
      <c r="P11" s="51">
        <f t="shared" si="0"/>
        <v>320</v>
      </c>
      <c r="Q11" s="51">
        <f t="shared" si="0"/>
        <v>566</v>
      </c>
      <c r="R11" s="51">
        <f>SUM(R12,R22,R27)</f>
        <v>540</v>
      </c>
      <c r="S11" s="51">
        <f>SUM(S12,S22,S27)</f>
        <v>704</v>
      </c>
      <c r="T11" s="51">
        <f>SUM(T12,T22,T27)</f>
        <v>414</v>
      </c>
      <c r="U11" s="51">
        <f>SUM(U12,U22,U27)</f>
        <v>408</v>
      </c>
    </row>
    <row r="12" spans="1:21" ht="12.75">
      <c r="A12" s="14"/>
      <c r="B12" s="123"/>
      <c r="C12" s="91" t="s">
        <v>136</v>
      </c>
      <c r="D12" s="93"/>
      <c r="E12" s="94"/>
      <c r="F12" s="95"/>
      <c r="G12" s="93">
        <f aca="true" t="shared" si="1" ref="G12:U12">SUM(G13:G21)</f>
        <v>1302</v>
      </c>
      <c r="H12" s="93">
        <f t="shared" si="1"/>
        <v>68</v>
      </c>
      <c r="I12" s="93">
        <f t="shared" si="1"/>
        <v>1216</v>
      </c>
      <c r="J12" s="93">
        <f t="shared" si="1"/>
        <v>252</v>
      </c>
      <c r="K12" s="93">
        <f t="shared" si="1"/>
        <v>946</v>
      </c>
      <c r="L12" s="93">
        <f t="shared" si="1"/>
        <v>18</v>
      </c>
      <c r="M12" s="93">
        <f t="shared" si="1"/>
        <v>0</v>
      </c>
      <c r="N12" s="93">
        <f t="shared" si="1"/>
        <v>18</v>
      </c>
      <c r="O12" s="93">
        <f t="shared" si="1"/>
        <v>0</v>
      </c>
      <c r="P12" s="93">
        <f t="shared" si="1"/>
        <v>220</v>
      </c>
      <c r="Q12" s="93">
        <f t="shared" si="1"/>
        <v>378</v>
      </c>
      <c r="R12" s="93">
        <f t="shared" si="1"/>
        <v>160</v>
      </c>
      <c r="S12" s="93">
        <f t="shared" si="1"/>
        <v>412</v>
      </c>
      <c r="T12" s="93">
        <f t="shared" si="1"/>
        <v>60</v>
      </c>
      <c r="U12" s="93">
        <f t="shared" si="1"/>
        <v>72</v>
      </c>
    </row>
    <row r="13" spans="1:21" ht="12.75">
      <c r="A13" s="205" t="s">
        <v>55</v>
      </c>
      <c r="B13" s="124" t="s">
        <v>137</v>
      </c>
      <c r="C13" s="69" t="s">
        <v>154</v>
      </c>
      <c r="D13" s="70"/>
      <c r="E13" s="70"/>
      <c r="F13" s="70">
        <v>1</v>
      </c>
      <c r="G13" s="70">
        <f aca="true" t="shared" si="2" ref="G13:G20">SUM(J13:N13)</f>
        <v>78</v>
      </c>
      <c r="H13" s="71"/>
      <c r="I13" s="70">
        <f>SUM(J13:L13)</f>
        <v>72</v>
      </c>
      <c r="J13" s="71">
        <v>16</v>
      </c>
      <c r="K13" s="72">
        <v>56</v>
      </c>
      <c r="L13" s="72"/>
      <c r="M13" s="72"/>
      <c r="N13" s="72">
        <v>6</v>
      </c>
      <c r="O13" s="72"/>
      <c r="P13" s="76">
        <v>78</v>
      </c>
      <c r="Q13" s="76"/>
      <c r="R13" s="76"/>
      <c r="S13" s="76"/>
      <c r="T13" s="76"/>
      <c r="U13" s="76"/>
    </row>
    <row r="14" spans="1:21" ht="12.75">
      <c r="A14" s="206"/>
      <c r="B14" s="124" t="s">
        <v>138</v>
      </c>
      <c r="C14" s="69" t="s">
        <v>155</v>
      </c>
      <c r="D14" s="70"/>
      <c r="E14" s="70">
        <v>2</v>
      </c>
      <c r="F14" s="70">
        <v>3</v>
      </c>
      <c r="G14" s="70">
        <f t="shared" si="2"/>
        <v>210</v>
      </c>
      <c r="H14" s="71"/>
      <c r="I14" s="70">
        <f>SUM(J14:L14)</f>
        <v>204</v>
      </c>
      <c r="J14" s="71">
        <v>58</v>
      </c>
      <c r="K14" s="72">
        <v>144</v>
      </c>
      <c r="L14" s="72">
        <v>2</v>
      </c>
      <c r="M14" s="72"/>
      <c r="N14" s="72">
        <v>6</v>
      </c>
      <c r="O14" s="72"/>
      <c r="P14" s="76"/>
      <c r="Q14" s="76">
        <v>110</v>
      </c>
      <c r="R14" s="76">
        <v>100</v>
      </c>
      <c r="S14" s="76"/>
      <c r="T14" s="76"/>
      <c r="U14" s="76"/>
    </row>
    <row r="15" spans="1:21" ht="22.5" customHeight="1">
      <c r="A15" s="127" t="s">
        <v>18</v>
      </c>
      <c r="B15" s="124" t="s">
        <v>139</v>
      </c>
      <c r="C15" s="69" t="s">
        <v>18</v>
      </c>
      <c r="D15" s="70"/>
      <c r="E15" s="70">
        <v>2</v>
      </c>
      <c r="F15" s="70"/>
      <c r="G15" s="70">
        <f t="shared" si="2"/>
        <v>172</v>
      </c>
      <c r="H15" s="71"/>
      <c r="I15" s="70">
        <f>SUM(K15:L15)</f>
        <v>172</v>
      </c>
      <c r="J15" s="71"/>
      <c r="K15" s="72">
        <v>170</v>
      </c>
      <c r="L15" s="72">
        <v>2</v>
      </c>
      <c r="M15" s="72"/>
      <c r="N15" s="72"/>
      <c r="O15" s="72"/>
      <c r="P15" s="76"/>
      <c r="Q15" s="76">
        <v>172</v>
      </c>
      <c r="R15" s="76"/>
      <c r="S15" s="76"/>
      <c r="T15" s="76"/>
      <c r="U15" s="76"/>
    </row>
    <row r="16" spans="1:21" ht="27" customHeight="1">
      <c r="A16" s="135" t="s">
        <v>159</v>
      </c>
      <c r="B16" s="124" t="s">
        <v>199</v>
      </c>
      <c r="C16" s="69" t="s">
        <v>210</v>
      </c>
      <c r="D16" s="70"/>
      <c r="E16" s="70">
        <v>2</v>
      </c>
      <c r="F16" s="70">
        <v>4</v>
      </c>
      <c r="G16" s="70">
        <f t="shared" si="2"/>
        <v>342</v>
      </c>
      <c r="H16" s="71"/>
      <c r="I16" s="70">
        <f>SUM(J16:L16)</f>
        <v>336</v>
      </c>
      <c r="J16" s="71">
        <v>90</v>
      </c>
      <c r="K16" s="72">
        <v>244</v>
      </c>
      <c r="L16" s="72">
        <v>2</v>
      </c>
      <c r="M16" s="72"/>
      <c r="N16" s="72">
        <v>6</v>
      </c>
      <c r="O16" s="72"/>
      <c r="P16" s="76">
        <v>36</v>
      </c>
      <c r="Q16" s="76">
        <v>96</v>
      </c>
      <c r="R16" s="76">
        <v>38</v>
      </c>
      <c r="S16" s="76">
        <v>172</v>
      </c>
      <c r="T16" s="76"/>
      <c r="U16" s="76"/>
    </row>
    <row r="17" spans="1:21" ht="19.5" customHeight="1">
      <c r="A17" s="3" t="s">
        <v>156</v>
      </c>
      <c r="B17" s="124" t="s">
        <v>141</v>
      </c>
      <c r="C17" s="69" t="s">
        <v>19</v>
      </c>
      <c r="D17" s="70"/>
      <c r="E17" s="70">
        <v>4</v>
      </c>
      <c r="F17" s="70"/>
      <c r="G17" s="70">
        <f t="shared" si="2"/>
        <v>140</v>
      </c>
      <c r="H17" s="71"/>
      <c r="I17" s="70">
        <f>SUM(J17:L17)</f>
        <v>140</v>
      </c>
      <c r="J17" s="71">
        <v>54</v>
      </c>
      <c r="K17" s="72">
        <v>84</v>
      </c>
      <c r="L17" s="72">
        <v>2</v>
      </c>
      <c r="M17" s="72"/>
      <c r="N17" s="72"/>
      <c r="O17" s="72"/>
      <c r="P17" s="76"/>
      <c r="Q17" s="76"/>
      <c r="R17" s="76"/>
      <c r="S17" s="76">
        <v>140</v>
      </c>
      <c r="T17" s="76"/>
      <c r="U17" s="76"/>
    </row>
    <row r="18" spans="1:21" ht="20.25" customHeight="1">
      <c r="A18" s="3" t="s">
        <v>157</v>
      </c>
      <c r="B18" s="124" t="s">
        <v>142</v>
      </c>
      <c r="C18" s="69" t="s">
        <v>148</v>
      </c>
      <c r="D18" s="70">
        <v>1</v>
      </c>
      <c r="E18" s="70"/>
      <c r="F18" s="70"/>
      <c r="G18" s="70">
        <f t="shared" si="2"/>
        <v>36</v>
      </c>
      <c r="H18" s="71"/>
      <c r="I18" s="70">
        <f>SUM(J18:L18)</f>
        <v>36</v>
      </c>
      <c r="J18" s="71">
        <v>16</v>
      </c>
      <c r="K18" s="72">
        <v>18</v>
      </c>
      <c r="L18" s="72">
        <v>2</v>
      </c>
      <c r="M18" s="72"/>
      <c r="N18" s="72"/>
      <c r="O18" s="72"/>
      <c r="P18" s="76">
        <v>36</v>
      </c>
      <c r="Q18" s="76"/>
      <c r="R18" s="76"/>
      <c r="S18" s="76"/>
      <c r="T18" s="76"/>
      <c r="U18" s="76"/>
    </row>
    <row r="19" spans="1:21" ht="20.25" customHeight="1">
      <c r="A19" s="205" t="s">
        <v>158</v>
      </c>
      <c r="B19" s="124" t="s">
        <v>143</v>
      </c>
      <c r="C19" s="69" t="s">
        <v>22</v>
      </c>
      <c r="D19" s="70">
        <v>4</v>
      </c>
      <c r="E19" s="70">
        <v>6</v>
      </c>
      <c r="F19" s="70"/>
      <c r="G19" s="70">
        <f t="shared" si="2"/>
        <v>174</v>
      </c>
      <c r="H19" s="71"/>
      <c r="I19" s="70">
        <f>SUM(J19:L19)</f>
        <v>174</v>
      </c>
      <c r="J19" s="71">
        <v>8</v>
      </c>
      <c r="K19" s="72">
        <v>162</v>
      </c>
      <c r="L19" s="72">
        <v>4</v>
      </c>
      <c r="M19" s="72"/>
      <c r="N19" s="72"/>
      <c r="O19" s="72"/>
      <c r="P19" s="76"/>
      <c r="Q19" s="76"/>
      <c r="R19" s="76">
        <v>22</v>
      </c>
      <c r="S19" s="76">
        <v>20</v>
      </c>
      <c r="T19" s="76">
        <v>60</v>
      </c>
      <c r="U19" s="76">
        <v>72</v>
      </c>
    </row>
    <row r="20" spans="1:21" ht="20.25" customHeight="1">
      <c r="A20" s="206"/>
      <c r="B20" s="124" t="s">
        <v>144</v>
      </c>
      <c r="C20" s="69" t="s">
        <v>21</v>
      </c>
      <c r="D20" s="70"/>
      <c r="E20" s="70">
        <v>1</v>
      </c>
      <c r="F20" s="70"/>
      <c r="G20" s="70">
        <f t="shared" si="2"/>
        <v>70</v>
      </c>
      <c r="H20" s="71"/>
      <c r="I20" s="70">
        <f>SUM(J20:L20)</f>
        <v>70</v>
      </c>
      <c r="J20" s="71">
        <v>10</v>
      </c>
      <c r="K20" s="72">
        <v>58</v>
      </c>
      <c r="L20" s="72">
        <v>2</v>
      </c>
      <c r="M20" s="72"/>
      <c r="N20" s="72"/>
      <c r="O20" s="72"/>
      <c r="P20" s="76">
        <v>70</v>
      </c>
      <c r="Q20" s="76"/>
      <c r="R20" s="76"/>
      <c r="S20" s="76"/>
      <c r="T20" s="76"/>
      <c r="U20" s="76"/>
    </row>
    <row r="21" spans="1:21" ht="18" customHeight="1">
      <c r="A21" s="136"/>
      <c r="B21" s="124"/>
      <c r="C21" s="69" t="s">
        <v>160</v>
      </c>
      <c r="D21" s="70"/>
      <c r="E21" s="70">
        <v>4</v>
      </c>
      <c r="F21" s="70"/>
      <c r="G21" s="70">
        <f>SUM(H21:I21)</f>
        <v>80</v>
      </c>
      <c r="H21" s="71">
        <v>68</v>
      </c>
      <c r="I21" s="70">
        <v>12</v>
      </c>
      <c r="J21" s="71"/>
      <c r="K21" s="72">
        <v>10</v>
      </c>
      <c r="L21" s="72">
        <v>2</v>
      </c>
      <c r="M21" s="72"/>
      <c r="N21" s="72"/>
      <c r="O21" s="72"/>
      <c r="P21" s="76"/>
      <c r="Q21" s="76"/>
      <c r="R21" s="76"/>
      <c r="S21" s="76">
        <v>80</v>
      </c>
      <c r="T21" s="76"/>
      <c r="U21" s="76"/>
    </row>
    <row r="22" spans="1:21" ht="15.75" customHeight="1">
      <c r="A22" s="136"/>
      <c r="B22" s="137" t="s">
        <v>200</v>
      </c>
      <c r="C22" s="141" t="s">
        <v>201</v>
      </c>
      <c r="D22" s="138"/>
      <c r="E22" s="138"/>
      <c r="F22" s="138"/>
      <c r="G22" s="138">
        <f aca="true" t="shared" si="3" ref="G22:U22">SUM(G23:G26)</f>
        <v>670</v>
      </c>
      <c r="H22" s="139">
        <f t="shared" si="3"/>
        <v>0</v>
      </c>
      <c r="I22" s="138">
        <f t="shared" si="3"/>
        <v>658</v>
      </c>
      <c r="J22" s="139">
        <f t="shared" si="3"/>
        <v>200</v>
      </c>
      <c r="K22" s="140">
        <f t="shared" si="3"/>
        <v>450</v>
      </c>
      <c r="L22" s="140">
        <f t="shared" si="3"/>
        <v>8</v>
      </c>
      <c r="M22" s="140">
        <f t="shared" si="3"/>
        <v>0</v>
      </c>
      <c r="N22" s="140">
        <f t="shared" si="3"/>
        <v>12</v>
      </c>
      <c r="O22" s="140">
        <f t="shared" si="3"/>
        <v>0</v>
      </c>
      <c r="P22" s="138">
        <f t="shared" si="3"/>
        <v>52</v>
      </c>
      <c r="Q22" s="138">
        <f t="shared" si="3"/>
        <v>188</v>
      </c>
      <c r="R22" s="138">
        <f t="shared" si="3"/>
        <v>258</v>
      </c>
      <c r="S22" s="138">
        <f t="shared" si="3"/>
        <v>172</v>
      </c>
      <c r="T22" s="138">
        <f t="shared" si="3"/>
        <v>0</v>
      </c>
      <c r="U22" s="138">
        <f t="shared" si="3"/>
        <v>0</v>
      </c>
    </row>
    <row r="23" spans="1:21" ht="23.25" customHeight="1">
      <c r="A23" s="136" t="s">
        <v>55</v>
      </c>
      <c r="B23" s="142" t="s">
        <v>202</v>
      </c>
      <c r="C23" s="77" t="s">
        <v>203</v>
      </c>
      <c r="D23" s="76">
        <v>3</v>
      </c>
      <c r="E23" s="76"/>
      <c r="F23" s="76"/>
      <c r="G23" s="76">
        <f>SUM(J23:N23)</f>
        <v>17</v>
      </c>
      <c r="H23" s="74"/>
      <c r="I23" s="76">
        <f>SUM(J23:M23)</f>
        <v>17</v>
      </c>
      <c r="J23" s="74"/>
      <c r="K23" s="98">
        <v>15</v>
      </c>
      <c r="L23" s="98">
        <v>2</v>
      </c>
      <c r="M23" s="98"/>
      <c r="N23" s="98"/>
      <c r="O23" s="98"/>
      <c r="P23" s="76"/>
      <c r="Q23" s="76"/>
      <c r="R23" s="76">
        <v>17</v>
      </c>
      <c r="S23" s="76"/>
      <c r="T23" s="76"/>
      <c r="U23" s="76"/>
    </row>
    <row r="24" spans="1:21" ht="20.25" customHeight="1">
      <c r="A24" s="205" t="s">
        <v>159</v>
      </c>
      <c r="B24" s="124" t="s">
        <v>204</v>
      </c>
      <c r="C24" s="69" t="s">
        <v>140</v>
      </c>
      <c r="D24" s="70">
        <v>2</v>
      </c>
      <c r="E24" s="70"/>
      <c r="F24" s="70">
        <v>4</v>
      </c>
      <c r="G24" s="70">
        <f>SUM(J24:N24)</f>
        <v>228</v>
      </c>
      <c r="H24" s="71"/>
      <c r="I24" s="70">
        <f>SUM(J24:L24)</f>
        <v>222</v>
      </c>
      <c r="J24" s="71">
        <v>76</v>
      </c>
      <c r="K24" s="72">
        <v>144</v>
      </c>
      <c r="L24" s="72">
        <v>2</v>
      </c>
      <c r="M24" s="72"/>
      <c r="N24" s="72">
        <v>6</v>
      </c>
      <c r="O24" s="72"/>
      <c r="P24" s="76">
        <v>32</v>
      </c>
      <c r="Q24" s="76">
        <v>46</v>
      </c>
      <c r="R24" s="76">
        <v>56</v>
      </c>
      <c r="S24" s="76">
        <v>94</v>
      </c>
      <c r="T24" s="76"/>
      <c r="U24" s="76"/>
    </row>
    <row r="25" spans="1:21" ht="20.25" customHeight="1">
      <c r="A25" s="215"/>
      <c r="B25" s="124" t="s">
        <v>205</v>
      </c>
      <c r="C25" s="69" t="s">
        <v>23</v>
      </c>
      <c r="D25" s="70"/>
      <c r="E25" s="70">
        <v>2</v>
      </c>
      <c r="F25" s="70">
        <v>4</v>
      </c>
      <c r="G25" s="70">
        <f>SUM(J25:N25)</f>
        <v>285</v>
      </c>
      <c r="H25" s="71"/>
      <c r="I25" s="70">
        <f>SUM(J25:L25)</f>
        <v>279</v>
      </c>
      <c r="J25" s="74">
        <v>94</v>
      </c>
      <c r="K25" s="98">
        <v>183</v>
      </c>
      <c r="L25" s="72">
        <v>2</v>
      </c>
      <c r="M25" s="98"/>
      <c r="N25" s="72">
        <v>6</v>
      </c>
      <c r="O25" s="72"/>
      <c r="P25" s="76">
        <v>20</v>
      </c>
      <c r="Q25" s="76">
        <v>92</v>
      </c>
      <c r="R25" s="76">
        <v>95</v>
      </c>
      <c r="S25" s="76">
        <v>78</v>
      </c>
      <c r="T25" s="76"/>
      <c r="U25" s="76"/>
    </row>
    <row r="26" spans="1:21" ht="24" customHeight="1">
      <c r="A26" s="3" t="s">
        <v>157</v>
      </c>
      <c r="B26" s="124" t="s">
        <v>206</v>
      </c>
      <c r="C26" s="69" t="s">
        <v>20</v>
      </c>
      <c r="D26" s="70"/>
      <c r="E26" s="70">
        <v>3</v>
      </c>
      <c r="F26" s="70"/>
      <c r="G26" s="70">
        <f>SUM(J26:N26)</f>
        <v>140</v>
      </c>
      <c r="H26" s="71"/>
      <c r="I26" s="70">
        <f>SUM(J26:L26)</f>
        <v>140</v>
      </c>
      <c r="J26" s="71">
        <v>30</v>
      </c>
      <c r="K26" s="72">
        <v>108</v>
      </c>
      <c r="L26" s="72">
        <v>2</v>
      </c>
      <c r="M26" s="72"/>
      <c r="N26" s="72"/>
      <c r="O26" s="72"/>
      <c r="P26" s="76"/>
      <c r="Q26" s="76">
        <v>50</v>
      </c>
      <c r="R26" s="76">
        <v>90</v>
      </c>
      <c r="S26" s="76"/>
      <c r="T26" s="76"/>
      <c r="U26" s="76"/>
    </row>
    <row r="27" spans="1:21" ht="12.75">
      <c r="A27" s="127"/>
      <c r="B27" s="125" t="s">
        <v>207</v>
      </c>
      <c r="C27" s="92" t="s">
        <v>208</v>
      </c>
      <c r="D27" s="95"/>
      <c r="E27" s="95"/>
      <c r="F27" s="95"/>
      <c r="G27" s="95">
        <f>SUM(G28:G40)</f>
        <v>980</v>
      </c>
      <c r="H27" s="95">
        <f>SUM(H28:H37)</f>
        <v>6</v>
      </c>
      <c r="I27" s="95">
        <f>SUM(I28:I40)</f>
        <v>962</v>
      </c>
      <c r="J27" s="95">
        <f>SUM(J28:J40)</f>
        <v>264</v>
      </c>
      <c r="K27" s="95">
        <f>SUM(K28:K40)</f>
        <v>674</v>
      </c>
      <c r="L27" s="95">
        <f>SUM(L28:L40)</f>
        <v>24</v>
      </c>
      <c r="M27" s="95">
        <f aca="true" t="shared" si="4" ref="M27:S27">SUM(M28:M37)</f>
        <v>0</v>
      </c>
      <c r="N27" s="95">
        <f t="shared" si="4"/>
        <v>12</v>
      </c>
      <c r="O27" s="95">
        <f t="shared" si="4"/>
        <v>0</v>
      </c>
      <c r="P27" s="95">
        <f t="shared" si="4"/>
        <v>48</v>
      </c>
      <c r="Q27" s="95">
        <f t="shared" si="4"/>
        <v>0</v>
      </c>
      <c r="R27" s="95">
        <f t="shared" si="4"/>
        <v>122</v>
      </c>
      <c r="S27" s="95">
        <f t="shared" si="4"/>
        <v>120</v>
      </c>
      <c r="T27" s="95">
        <f>SUM(T28:T40)</f>
        <v>354</v>
      </c>
      <c r="U27" s="95">
        <f>SUM(U28:U40)</f>
        <v>336</v>
      </c>
    </row>
    <row r="28" spans="1:21" ht="21" customHeight="1">
      <c r="A28" s="3" t="s">
        <v>157</v>
      </c>
      <c r="B28" s="143" t="s">
        <v>211</v>
      </c>
      <c r="C28" s="69" t="s">
        <v>209</v>
      </c>
      <c r="D28" s="70"/>
      <c r="E28" s="70"/>
      <c r="F28" s="70">
        <v>6</v>
      </c>
      <c r="G28" s="70">
        <f>SUM(J28:N28)</f>
        <v>140</v>
      </c>
      <c r="H28" s="71"/>
      <c r="I28" s="70">
        <f aca="true" t="shared" si="5" ref="I28:I40">SUM(J28:L28)</f>
        <v>134</v>
      </c>
      <c r="J28" s="71">
        <v>50</v>
      </c>
      <c r="K28" s="72">
        <v>84</v>
      </c>
      <c r="L28" s="72"/>
      <c r="M28" s="72"/>
      <c r="N28" s="72">
        <v>6</v>
      </c>
      <c r="O28" s="72"/>
      <c r="P28" s="76"/>
      <c r="Q28" s="76"/>
      <c r="R28" s="76"/>
      <c r="S28" s="76"/>
      <c r="T28" s="76"/>
      <c r="U28" s="76">
        <v>140</v>
      </c>
    </row>
    <row r="29" spans="1:21" ht="21" customHeight="1">
      <c r="A29" s="135"/>
      <c r="B29" s="146" t="s">
        <v>212</v>
      </c>
      <c r="C29" s="69" t="s">
        <v>228</v>
      </c>
      <c r="D29" s="72">
        <v>3</v>
      </c>
      <c r="E29" s="73"/>
      <c r="F29" s="70"/>
      <c r="G29" s="72">
        <f>SUM(J29:N29)</f>
        <v>58</v>
      </c>
      <c r="H29" s="75"/>
      <c r="I29" s="70">
        <f t="shared" si="5"/>
        <v>58</v>
      </c>
      <c r="J29" s="75">
        <v>20</v>
      </c>
      <c r="K29" s="72">
        <v>36</v>
      </c>
      <c r="L29" s="72">
        <v>2</v>
      </c>
      <c r="M29" s="72"/>
      <c r="N29" s="72"/>
      <c r="O29" s="72"/>
      <c r="P29" s="98"/>
      <c r="Q29" s="98"/>
      <c r="R29" s="98">
        <v>58</v>
      </c>
      <c r="S29" s="98"/>
      <c r="T29" s="98"/>
      <c r="U29" s="98"/>
    </row>
    <row r="30" spans="1:21" ht="21" customHeight="1">
      <c r="A30" s="135"/>
      <c r="B30" s="146" t="s">
        <v>213</v>
      </c>
      <c r="C30" s="69" t="s">
        <v>229</v>
      </c>
      <c r="D30" s="72"/>
      <c r="E30" s="73">
        <v>4</v>
      </c>
      <c r="F30" s="70"/>
      <c r="G30" s="72">
        <f>SUM(J30:N30)</f>
        <v>84</v>
      </c>
      <c r="H30" s="75"/>
      <c r="I30" s="70">
        <f t="shared" si="5"/>
        <v>84</v>
      </c>
      <c r="J30" s="75">
        <v>12</v>
      </c>
      <c r="K30" s="72">
        <v>70</v>
      </c>
      <c r="L30" s="72">
        <v>2</v>
      </c>
      <c r="M30" s="72"/>
      <c r="N30" s="72"/>
      <c r="O30" s="72"/>
      <c r="P30" s="98"/>
      <c r="Q30" s="98"/>
      <c r="R30" s="98"/>
      <c r="S30" s="98">
        <v>84</v>
      </c>
      <c r="T30" s="98"/>
      <c r="U30" s="98"/>
    </row>
    <row r="31" spans="1:21" ht="21" customHeight="1">
      <c r="A31" s="135"/>
      <c r="B31" s="146" t="s">
        <v>214</v>
      </c>
      <c r="C31" s="69" t="s">
        <v>230</v>
      </c>
      <c r="D31" s="72">
        <v>6</v>
      </c>
      <c r="E31" s="73"/>
      <c r="F31" s="70"/>
      <c r="G31" s="72">
        <f>SUM(J31:N31)</f>
        <v>54</v>
      </c>
      <c r="H31" s="75"/>
      <c r="I31" s="70">
        <f t="shared" si="5"/>
        <v>54</v>
      </c>
      <c r="J31" s="75">
        <v>14</v>
      </c>
      <c r="K31" s="72">
        <v>38</v>
      </c>
      <c r="L31" s="72">
        <v>2</v>
      </c>
      <c r="M31" s="72"/>
      <c r="N31" s="72"/>
      <c r="O31" s="72"/>
      <c r="P31" s="98"/>
      <c r="Q31" s="98"/>
      <c r="R31" s="98"/>
      <c r="S31" s="98"/>
      <c r="T31" s="98"/>
      <c r="U31" s="98">
        <v>54</v>
      </c>
    </row>
    <row r="32" spans="1:21" ht="12.75">
      <c r="A32" s="155"/>
      <c r="B32" s="146" t="s">
        <v>231</v>
      </c>
      <c r="C32" s="69" t="s">
        <v>24</v>
      </c>
      <c r="D32" s="72"/>
      <c r="E32" s="70">
        <v>6</v>
      </c>
      <c r="F32" s="70"/>
      <c r="G32" s="70">
        <f>SUM(J32:N32)</f>
        <v>90</v>
      </c>
      <c r="H32" s="71"/>
      <c r="I32" s="70">
        <f t="shared" si="5"/>
        <v>90</v>
      </c>
      <c r="J32" s="71">
        <v>28</v>
      </c>
      <c r="K32" s="72">
        <v>60</v>
      </c>
      <c r="L32" s="72">
        <v>2</v>
      </c>
      <c r="M32" s="72"/>
      <c r="N32" s="72"/>
      <c r="O32" s="72"/>
      <c r="P32" s="76"/>
      <c r="Q32" s="76"/>
      <c r="R32" s="76"/>
      <c r="S32" s="76"/>
      <c r="T32" s="76"/>
      <c r="U32" s="76">
        <v>90</v>
      </c>
    </row>
    <row r="33" spans="1:21" ht="12.75">
      <c r="A33" s="144"/>
      <c r="B33" s="154" t="s">
        <v>232</v>
      </c>
      <c r="C33" s="77" t="s">
        <v>179</v>
      </c>
      <c r="D33" s="72"/>
      <c r="E33" s="73">
        <v>5</v>
      </c>
      <c r="F33" s="70"/>
      <c r="G33" s="72">
        <v>124</v>
      </c>
      <c r="H33" s="75"/>
      <c r="I33" s="70">
        <f t="shared" si="5"/>
        <v>124</v>
      </c>
      <c r="J33" s="75">
        <v>28</v>
      </c>
      <c r="K33" s="72">
        <v>94</v>
      </c>
      <c r="L33" s="72">
        <v>2</v>
      </c>
      <c r="M33" s="72"/>
      <c r="N33" s="72"/>
      <c r="O33" s="72"/>
      <c r="P33" s="98"/>
      <c r="Q33" s="98"/>
      <c r="R33" s="98">
        <v>44</v>
      </c>
      <c r="S33" s="98"/>
      <c r="T33" s="98">
        <v>80</v>
      </c>
      <c r="U33" s="98"/>
    </row>
    <row r="34" spans="1:21" ht="12.75">
      <c r="A34" s="144"/>
      <c r="B34" s="154" t="s">
        <v>233</v>
      </c>
      <c r="C34" s="77" t="s">
        <v>234</v>
      </c>
      <c r="D34" s="72">
        <v>4</v>
      </c>
      <c r="E34" s="73"/>
      <c r="F34" s="70"/>
      <c r="G34" s="72">
        <f>SUM(J34:L34)</f>
        <v>36</v>
      </c>
      <c r="H34" s="75"/>
      <c r="I34" s="70">
        <f t="shared" si="5"/>
        <v>36</v>
      </c>
      <c r="J34" s="75"/>
      <c r="K34" s="72">
        <v>34</v>
      </c>
      <c r="L34" s="72">
        <v>2</v>
      </c>
      <c r="M34" s="72"/>
      <c r="N34" s="72"/>
      <c r="O34" s="72"/>
      <c r="P34" s="98"/>
      <c r="Q34" s="98"/>
      <c r="R34" s="98"/>
      <c r="S34" s="98">
        <v>36</v>
      </c>
      <c r="T34" s="98"/>
      <c r="U34" s="98"/>
    </row>
    <row r="35" spans="1:21" ht="12.75">
      <c r="A35" s="144"/>
      <c r="B35" s="158" t="s">
        <v>236</v>
      </c>
      <c r="C35" s="175" t="s">
        <v>161</v>
      </c>
      <c r="D35" s="156">
        <v>6</v>
      </c>
      <c r="E35" s="14"/>
      <c r="F35" s="14"/>
      <c r="G35" s="156">
        <f>SUM(J35:N35)</f>
        <v>52</v>
      </c>
      <c r="H35" s="14"/>
      <c r="I35" s="156">
        <f t="shared" si="5"/>
        <v>52</v>
      </c>
      <c r="J35" s="156">
        <v>20</v>
      </c>
      <c r="K35" s="156">
        <v>30</v>
      </c>
      <c r="L35" s="156">
        <v>2</v>
      </c>
      <c r="M35" s="14"/>
      <c r="N35" s="14"/>
      <c r="O35" s="14"/>
      <c r="P35" s="14"/>
      <c r="Q35" s="14"/>
      <c r="R35" s="14"/>
      <c r="S35" s="14"/>
      <c r="T35" s="174"/>
      <c r="U35" s="156">
        <v>52</v>
      </c>
    </row>
    <row r="36" spans="1:21" ht="12.75">
      <c r="A36" s="144"/>
      <c r="B36" s="69" t="s">
        <v>235</v>
      </c>
      <c r="C36" s="69" t="s">
        <v>218</v>
      </c>
      <c r="D36" s="72">
        <v>1</v>
      </c>
      <c r="E36" s="73"/>
      <c r="F36" s="74">
        <v>5</v>
      </c>
      <c r="G36" s="72">
        <f>SUM(I36,H36,N36)</f>
        <v>158</v>
      </c>
      <c r="H36" s="75">
        <v>6</v>
      </c>
      <c r="I36" s="70">
        <f t="shared" si="5"/>
        <v>146</v>
      </c>
      <c r="J36" s="75">
        <v>50</v>
      </c>
      <c r="K36" s="75">
        <v>94</v>
      </c>
      <c r="L36" s="75">
        <v>2</v>
      </c>
      <c r="M36" s="75"/>
      <c r="N36" s="75">
        <v>6</v>
      </c>
      <c r="O36" s="75"/>
      <c r="P36" s="98">
        <v>48</v>
      </c>
      <c r="Q36" s="98"/>
      <c r="R36" s="98">
        <v>20</v>
      </c>
      <c r="S36" s="98"/>
      <c r="T36" s="98">
        <v>90</v>
      </c>
      <c r="U36" s="160"/>
    </row>
    <row r="37" spans="1:21" ht="12.75">
      <c r="A37" s="144"/>
      <c r="B37" s="146" t="s">
        <v>237</v>
      </c>
      <c r="C37" s="69" t="s">
        <v>165</v>
      </c>
      <c r="D37" s="72">
        <v>5</v>
      </c>
      <c r="E37" s="73"/>
      <c r="F37" s="70"/>
      <c r="G37" s="72">
        <f>SUM(J37:N37)</f>
        <v>36</v>
      </c>
      <c r="H37" s="75"/>
      <c r="I37" s="70">
        <f t="shared" si="5"/>
        <v>36</v>
      </c>
      <c r="J37" s="75">
        <v>10</v>
      </c>
      <c r="K37" s="72">
        <v>24</v>
      </c>
      <c r="L37" s="72">
        <v>2</v>
      </c>
      <c r="M37" s="72"/>
      <c r="N37" s="72"/>
      <c r="O37" s="72"/>
      <c r="P37" s="98"/>
      <c r="Q37" s="98"/>
      <c r="R37" s="98"/>
      <c r="S37" s="98"/>
      <c r="T37" s="98">
        <v>36</v>
      </c>
      <c r="U37" s="98"/>
    </row>
    <row r="38" spans="1:21" ht="12.75">
      <c r="A38" s="144"/>
      <c r="B38" s="146" t="s">
        <v>238</v>
      </c>
      <c r="C38" s="69" t="s">
        <v>180</v>
      </c>
      <c r="D38" s="72">
        <v>5</v>
      </c>
      <c r="E38" s="73"/>
      <c r="F38" s="70"/>
      <c r="G38" s="72">
        <f>SUM(J38:N38)</f>
        <v>36</v>
      </c>
      <c r="H38" s="75"/>
      <c r="I38" s="70">
        <f t="shared" si="5"/>
        <v>36</v>
      </c>
      <c r="J38" s="75">
        <v>10</v>
      </c>
      <c r="K38" s="72">
        <v>24</v>
      </c>
      <c r="L38" s="72">
        <v>2</v>
      </c>
      <c r="M38" s="72"/>
      <c r="N38" s="72"/>
      <c r="O38" s="72"/>
      <c r="P38" s="98"/>
      <c r="Q38" s="98"/>
      <c r="R38" s="98"/>
      <c r="S38" s="98"/>
      <c r="T38" s="98">
        <v>36</v>
      </c>
      <c r="U38" s="98"/>
    </row>
    <row r="39" spans="1:21" s="178" customFormat="1" ht="12.75">
      <c r="A39" s="177"/>
      <c r="B39" s="146" t="s">
        <v>239</v>
      </c>
      <c r="C39" s="77" t="s">
        <v>215</v>
      </c>
      <c r="D39" s="72"/>
      <c r="E39" s="73">
        <v>5</v>
      </c>
      <c r="F39" s="70"/>
      <c r="G39" s="72">
        <f>SUM(J39:N39)</f>
        <v>76</v>
      </c>
      <c r="H39" s="75"/>
      <c r="I39" s="70">
        <f t="shared" si="5"/>
        <v>76</v>
      </c>
      <c r="J39" s="75">
        <v>12</v>
      </c>
      <c r="K39" s="72">
        <v>62</v>
      </c>
      <c r="L39" s="72">
        <v>2</v>
      </c>
      <c r="M39" s="72"/>
      <c r="N39" s="72"/>
      <c r="O39" s="72"/>
      <c r="P39" s="98"/>
      <c r="Q39" s="98"/>
      <c r="R39" s="98"/>
      <c r="S39" s="98"/>
      <c r="T39" s="98">
        <v>76</v>
      </c>
      <c r="U39" s="98"/>
    </row>
    <row r="40" spans="1:21" s="178" customFormat="1" ht="12.75">
      <c r="A40" s="177"/>
      <c r="B40" s="146" t="s">
        <v>240</v>
      </c>
      <c r="C40" s="77" t="s">
        <v>241</v>
      </c>
      <c r="D40" s="72">
        <v>5</v>
      </c>
      <c r="E40" s="73"/>
      <c r="F40" s="70"/>
      <c r="G40" s="72">
        <f>SUM(J40:N40)</f>
        <v>36</v>
      </c>
      <c r="H40" s="75"/>
      <c r="I40" s="72">
        <f t="shared" si="5"/>
        <v>36</v>
      </c>
      <c r="J40" s="75">
        <v>10</v>
      </c>
      <c r="K40" s="72">
        <v>24</v>
      </c>
      <c r="L40" s="72">
        <v>2</v>
      </c>
      <c r="M40" s="72"/>
      <c r="N40" s="72"/>
      <c r="O40" s="72"/>
      <c r="P40" s="98"/>
      <c r="Q40" s="98"/>
      <c r="R40" s="98"/>
      <c r="S40" s="98"/>
      <c r="T40" s="98">
        <v>36</v>
      </c>
      <c r="U40" s="98"/>
    </row>
    <row r="41" spans="1:21" ht="12.75">
      <c r="A41" s="155"/>
      <c r="B41" s="54" t="s">
        <v>27</v>
      </c>
      <c r="C41" s="57" t="s">
        <v>52</v>
      </c>
      <c r="D41" s="122"/>
      <c r="E41" s="58"/>
      <c r="F41" s="54"/>
      <c r="G41" s="59">
        <f aca="true" t="shared" si="6" ref="G41:U41">SUM(G42:G46)</f>
        <v>188</v>
      </c>
      <c r="H41" s="59">
        <f t="shared" si="6"/>
        <v>0</v>
      </c>
      <c r="I41" s="59">
        <f t="shared" si="6"/>
        <v>188</v>
      </c>
      <c r="J41" s="59">
        <f t="shared" si="6"/>
        <v>40</v>
      </c>
      <c r="K41" s="59">
        <f t="shared" si="6"/>
        <v>138</v>
      </c>
      <c r="L41" s="59">
        <f t="shared" si="6"/>
        <v>10</v>
      </c>
      <c r="M41" s="59">
        <f t="shared" si="6"/>
        <v>0</v>
      </c>
      <c r="N41" s="59">
        <f t="shared" si="6"/>
        <v>0</v>
      </c>
      <c r="O41" s="59">
        <f t="shared" si="6"/>
        <v>0</v>
      </c>
      <c r="P41" s="59">
        <f t="shared" si="6"/>
        <v>72</v>
      </c>
      <c r="Q41" s="59">
        <f t="shared" si="6"/>
        <v>0</v>
      </c>
      <c r="R41" s="59">
        <f t="shared" si="6"/>
        <v>0</v>
      </c>
      <c r="S41" s="59">
        <f t="shared" si="6"/>
        <v>40</v>
      </c>
      <c r="T41" s="59">
        <f t="shared" si="6"/>
        <v>76</v>
      </c>
      <c r="U41" s="59">
        <f t="shared" si="6"/>
        <v>0</v>
      </c>
    </row>
    <row r="42" spans="1:21" ht="12.75">
      <c r="A42" s="144"/>
      <c r="B42" s="146" t="s">
        <v>216</v>
      </c>
      <c r="C42" s="77" t="s">
        <v>178</v>
      </c>
      <c r="D42" s="72"/>
      <c r="E42" s="73">
        <v>1</v>
      </c>
      <c r="F42" s="70"/>
      <c r="G42" s="72">
        <f>SUM(J42:L42)</f>
        <v>36</v>
      </c>
      <c r="H42" s="75"/>
      <c r="I42" s="70">
        <f>SUM(J42:L42)</f>
        <v>36</v>
      </c>
      <c r="J42" s="75">
        <v>10</v>
      </c>
      <c r="K42" s="72">
        <v>24</v>
      </c>
      <c r="L42" s="72">
        <v>2</v>
      </c>
      <c r="M42" s="72"/>
      <c r="N42" s="72"/>
      <c r="O42" s="72"/>
      <c r="P42" s="98">
        <v>36</v>
      </c>
      <c r="Q42" s="98"/>
      <c r="R42" s="98"/>
      <c r="S42" s="98"/>
      <c r="T42" s="98"/>
      <c r="U42" s="98"/>
    </row>
    <row r="43" spans="1:21" ht="12.75">
      <c r="A43" s="144"/>
      <c r="B43" s="146" t="s">
        <v>217</v>
      </c>
      <c r="C43" s="77" t="s">
        <v>167</v>
      </c>
      <c r="D43" s="72"/>
      <c r="E43" s="73">
        <v>5</v>
      </c>
      <c r="F43" s="74"/>
      <c r="G43" s="70">
        <f>SUM(J43:N43)</f>
        <v>36</v>
      </c>
      <c r="H43" s="71"/>
      <c r="I43" s="70">
        <f>SUM(J43:L43)</f>
        <v>36</v>
      </c>
      <c r="J43" s="71">
        <v>10</v>
      </c>
      <c r="K43" s="75">
        <v>24</v>
      </c>
      <c r="L43" s="75">
        <v>2</v>
      </c>
      <c r="M43" s="75"/>
      <c r="N43" s="75"/>
      <c r="O43" s="75"/>
      <c r="P43" s="76"/>
      <c r="Q43" s="98"/>
      <c r="R43" s="76"/>
      <c r="S43" s="98"/>
      <c r="T43" s="98">
        <v>36</v>
      </c>
      <c r="U43" s="99"/>
    </row>
    <row r="44" spans="1:21" ht="12.75">
      <c r="A44" s="144"/>
      <c r="B44" s="146" t="s">
        <v>242</v>
      </c>
      <c r="C44" s="77" t="s">
        <v>181</v>
      </c>
      <c r="D44" s="72">
        <v>1</v>
      </c>
      <c r="E44" s="73"/>
      <c r="F44" s="70"/>
      <c r="G44" s="72">
        <f>SUM(J44:N44)</f>
        <v>36</v>
      </c>
      <c r="H44" s="75"/>
      <c r="I44" s="70">
        <f>SUM(J44:L44)</f>
        <v>36</v>
      </c>
      <c r="J44" s="75">
        <v>10</v>
      </c>
      <c r="K44" s="72">
        <v>24</v>
      </c>
      <c r="L44" s="72">
        <v>2</v>
      </c>
      <c r="M44" s="72"/>
      <c r="N44" s="72"/>
      <c r="O44" s="72"/>
      <c r="P44" s="98">
        <v>36</v>
      </c>
      <c r="Q44" s="98"/>
      <c r="R44" s="98"/>
      <c r="S44" s="98"/>
      <c r="T44" s="98"/>
      <c r="U44" s="98"/>
    </row>
    <row r="45" spans="1:21" ht="12.75">
      <c r="A45" s="144"/>
      <c r="B45" s="159" t="s">
        <v>243</v>
      </c>
      <c r="C45" s="77" t="s">
        <v>28</v>
      </c>
      <c r="D45" s="98"/>
      <c r="E45" s="76">
        <v>4</v>
      </c>
      <c r="F45" s="77"/>
      <c r="G45" s="70">
        <v>40</v>
      </c>
      <c r="H45" s="74"/>
      <c r="I45" s="70">
        <f>SUM(K45:L45)</f>
        <v>40</v>
      </c>
      <c r="J45" s="78"/>
      <c r="K45" s="78">
        <v>38</v>
      </c>
      <c r="L45" s="78">
        <v>2</v>
      </c>
      <c r="M45" s="78"/>
      <c r="N45" s="78"/>
      <c r="O45" s="78"/>
      <c r="P45" s="76"/>
      <c r="Q45" s="76"/>
      <c r="R45" s="76"/>
      <c r="S45" s="76">
        <v>40</v>
      </c>
      <c r="T45" s="76"/>
      <c r="U45" s="119"/>
    </row>
    <row r="46" spans="1:21" ht="12.75">
      <c r="A46" s="144"/>
      <c r="B46" s="146" t="s">
        <v>244</v>
      </c>
      <c r="C46" s="77" t="s">
        <v>56</v>
      </c>
      <c r="D46" s="72">
        <v>5</v>
      </c>
      <c r="E46" s="73"/>
      <c r="F46" s="70"/>
      <c r="G46" s="72">
        <f>SUM(J46:L46)</f>
        <v>40</v>
      </c>
      <c r="H46" s="75"/>
      <c r="I46" s="70">
        <f>SUM(J46:L46)</f>
        <v>40</v>
      </c>
      <c r="J46" s="75">
        <v>10</v>
      </c>
      <c r="K46" s="72">
        <v>28</v>
      </c>
      <c r="L46" s="72">
        <v>2</v>
      </c>
      <c r="M46" s="72"/>
      <c r="N46" s="72"/>
      <c r="O46" s="72"/>
      <c r="P46" s="98"/>
      <c r="Q46" s="98"/>
      <c r="R46" s="98"/>
      <c r="S46" s="98"/>
      <c r="T46" s="98">
        <v>40</v>
      </c>
      <c r="U46" s="98"/>
    </row>
    <row r="47" spans="1:21" ht="12.75">
      <c r="A47" s="144"/>
      <c r="B47" s="169" t="s">
        <v>25</v>
      </c>
      <c r="C47" s="169" t="s">
        <v>26</v>
      </c>
      <c r="D47" s="170"/>
      <c r="E47" s="171"/>
      <c r="F47" s="170"/>
      <c r="G47" s="172">
        <f>G48</f>
        <v>1176</v>
      </c>
      <c r="H47" s="172">
        <f>H48</f>
        <v>20</v>
      </c>
      <c r="I47" s="172">
        <f aca="true" t="shared" si="7" ref="I47:O47">I48</f>
        <v>280</v>
      </c>
      <c r="J47" s="172">
        <f t="shared" si="7"/>
        <v>70</v>
      </c>
      <c r="K47" s="172">
        <f t="shared" si="7"/>
        <v>176</v>
      </c>
      <c r="L47" s="172">
        <f t="shared" si="7"/>
        <v>10</v>
      </c>
      <c r="M47" s="172">
        <f t="shared" si="7"/>
        <v>24</v>
      </c>
      <c r="N47" s="172">
        <f t="shared" si="7"/>
        <v>48</v>
      </c>
      <c r="O47" s="172">
        <f t="shared" si="7"/>
        <v>828</v>
      </c>
      <c r="P47" s="172">
        <f aca="true" t="shared" si="8" ref="P47:U47">SUM(P48)</f>
        <v>200</v>
      </c>
      <c r="Q47" s="172">
        <f t="shared" si="8"/>
        <v>278</v>
      </c>
      <c r="R47" s="172">
        <f t="shared" si="8"/>
        <v>72</v>
      </c>
      <c r="S47" s="172">
        <f t="shared" si="8"/>
        <v>120</v>
      </c>
      <c r="T47" s="172">
        <f t="shared" si="8"/>
        <v>122</v>
      </c>
      <c r="U47" s="172">
        <f t="shared" si="8"/>
        <v>384</v>
      </c>
    </row>
    <row r="48" spans="1:21" ht="12.75">
      <c r="A48" s="144"/>
      <c r="B48" s="147" t="s">
        <v>29</v>
      </c>
      <c r="C48" s="96" t="s">
        <v>30</v>
      </c>
      <c r="D48" s="62"/>
      <c r="E48" s="61"/>
      <c r="F48" s="62"/>
      <c r="G48" s="61">
        <f>SUM(G49,G55,G60,G65)</f>
        <v>1176</v>
      </c>
      <c r="H48" s="61">
        <f>SUM(H49,H55,H60,H65)</f>
        <v>20</v>
      </c>
      <c r="I48" s="61">
        <f>SUM(I49,I55,I60,I65)</f>
        <v>280</v>
      </c>
      <c r="J48" s="61">
        <f>SUM(J50:J51,J56,J61,J66)</f>
        <v>70</v>
      </c>
      <c r="K48" s="61">
        <f>SUM(K49,K55,K60,K65)</f>
        <v>176</v>
      </c>
      <c r="L48" s="61">
        <f>SUM(L49,L55,L60,L65)</f>
        <v>10</v>
      </c>
      <c r="M48" s="61">
        <f>SUM(M49,M55,M60,M65)</f>
        <v>24</v>
      </c>
      <c r="N48" s="61">
        <f>SUM(N49,N55,N60,N65)</f>
        <v>48</v>
      </c>
      <c r="O48" s="61">
        <f>SUM(O49,O55,O60,O65)</f>
        <v>828</v>
      </c>
      <c r="P48" s="61">
        <f aca="true" t="shared" si="9" ref="P48:U48">SUM(P49,P55,P60,P65)</f>
        <v>200</v>
      </c>
      <c r="Q48" s="61">
        <f t="shared" si="9"/>
        <v>278</v>
      </c>
      <c r="R48" s="61">
        <f t="shared" si="9"/>
        <v>72</v>
      </c>
      <c r="S48" s="61">
        <f t="shared" si="9"/>
        <v>120</v>
      </c>
      <c r="T48" s="61">
        <f t="shared" si="9"/>
        <v>122</v>
      </c>
      <c r="U48" s="61">
        <f t="shared" si="9"/>
        <v>384</v>
      </c>
    </row>
    <row r="49" spans="1:21" ht="12.75">
      <c r="A49" s="144"/>
      <c r="B49" s="148" t="s">
        <v>31</v>
      </c>
      <c r="C49" s="104" t="s">
        <v>169</v>
      </c>
      <c r="D49" s="106"/>
      <c r="E49" s="105"/>
      <c r="F49" s="117">
        <v>2</v>
      </c>
      <c r="G49" s="115">
        <f>SUM(G50:G54)</f>
        <v>392</v>
      </c>
      <c r="H49" s="115">
        <f>SUM(H50:H54)</f>
        <v>8</v>
      </c>
      <c r="I49" s="115">
        <f aca="true" t="shared" si="10" ref="I49:O49">SUM(I50:I54)</f>
        <v>120</v>
      </c>
      <c r="J49" s="115">
        <f t="shared" si="10"/>
        <v>22</v>
      </c>
      <c r="K49" s="115">
        <f t="shared" si="10"/>
        <v>88</v>
      </c>
      <c r="L49" s="115">
        <f>SUM(L50:L51)</f>
        <v>4</v>
      </c>
      <c r="M49" s="115">
        <f t="shared" si="10"/>
        <v>6</v>
      </c>
      <c r="N49" s="115">
        <f t="shared" si="10"/>
        <v>12</v>
      </c>
      <c r="O49" s="115">
        <f t="shared" si="10"/>
        <v>252</v>
      </c>
      <c r="P49" s="115">
        <f aca="true" t="shared" si="11" ref="P49:U49">SUM(P50:P54)</f>
        <v>200</v>
      </c>
      <c r="Q49" s="107">
        <f t="shared" si="11"/>
        <v>192</v>
      </c>
      <c r="R49" s="107">
        <f t="shared" si="11"/>
        <v>0</v>
      </c>
      <c r="S49" s="107">
        <f t="shared" si="11"/>
        <v>0</v>
      </c>
      <c r="T49" s="107">
        <f t="shared" si="11"/>
        <v>0</v>
      </c>
      <c r="U49" s="107">
        <f t="shared" si="11"/>
        <v>0</v>
      </c>
    </row>
    <row r="50" spans="1:21" ht="12.75">
      <c r="A50" s="144"/>
      <c r="B50" s="149" t="s">
        <v>220</v>
      </c>
      <c r="C50" s="80" t="s">
        <v>170</v>
      </c>
      <c r="D50" s="81"/>
      <c r="E50" s="79">
        <v>1</v>
      </c>
      <c r="F50" s="81"/>
      <c r="G50" s="70">
        <f>SUM(I50,H50)</f>
        <v>64</v>
      </c>
      <c r="H50" s="71">
        <v>4</v>
      </c>
      <c r="I50" s="70">
        <f>SUM(J50:M50)</f>
        <v>60</v>
      </c>
      <c r="J50" s="79">
        <v>10</v>
      </c>
      <c r="K50" s="79">
        <v>48</v>
      </c>
      <c r="L50" s="79">
        <v>2</v>
      </c>
      <c r="M50" s="79"/>
      <c r="N50" s="79"/>
      <c r="O50" s="79"/>
      <c r="P50" s="79">
        <v>64</v>
      </c>
      <c r="Q50" s="81"/>
      <c r="R50" s="79"/>
      <c r="S50" s="81"/>
      <c r="T50" s="79"/>
      <c r="U50" s="99"/>
    </row>
    <row r="51" spans="1:21" ht="15" customHeight="1">
      <c r="A51" s="144"/>
      <c r="B51" s="149" t="s">
        <v>221</v>
      </c>
      <c r="C51" s="80" t="s">
        <v>171</v>
      </c>
      <c r="D51" s="81"/>
      <c r="E51" s="79">
        <v>1</v>
      </c>
      <c r="F51" s="81"/>
      <c r="G51" s="70">
        <v>64</v>
      </c>
      <c r="H51" s="71">
        <v>4</v>
      </c>
      <c r="I51" s="70">
        <f>SUM(J51:M51)</f>
        <v>60</v>
      </c>
      <c r="J51" s="79">
        <v>12</v>
      </c>
      <c r="K51" s="79">
        <v>40</v>
      </c>
      <c r="L51" s="79">
        <v>2</v>
      </c>
      <c r="M51" s="79">
        <v>6</v>
      </c>
      <c r="N51" s="79"/>
      <c r="O51" s="79"/>
      <c r="P51" s="79">
        <v>64</v>
      </c>
      <c r="Q51" s="81"/>
      <c r="R51" s="79"/>
      <c r="S51" s="81"/>
      <c r="T51" s="79"/>
      <c r="U51" s="99"/>
    </row>
    <row r="52" spans="1:21" ht="12.75">
      <c r="A52" s="144"/>
      <c r="B52" s="150" t="s">
        <v>32</v>
      </c>
      <c r="C52" s="80" t="s">
        <v>33</v>
      </c>
      <c r="D52" s="81"/>
      <c r="E52" s="79">
        <v>2</v>
      </c>
      <c r="F52" s="81"/>
      <c r="G52" s="70">
        <v>108</v>
      </c>
      <c r="H52" s="74"/>
      <c r="I52" s="70"/>
      <c r="J52" s="79"/>
      <c r="K52" s="79"/>
      <c r="L52" s="79"/>
      <c r="M52" s="79"/>
      <c r="N52" s="79"/>
      <c r="O52" s="79">
        <v>108</v>
      </c>
      <c r="P52" s="79">
        <v>72</v>
      </c>
      <c r="Q52" s="81">
        <v>36</v>
      </c>
      <c r="R52" s="79"/>
      <c r="S52" s="70"/>
      <c r="T52" s="79"/>
      <c r="U52" s="99"/>
    </row>
    <row r="53" spans="1:21" ht="12.75">
      <c r="A53" s="144"/>
      <c r="B53" s="150" t="s">
        <v>34</v>
      </c>
      <c r="C53" s="80" t="s">
        <v>35</v>
      </c>
      <c r="D53" s="81"/>
      <c r="E53" s="79">
        <v>2</v>
      </c>
      <c r="F53" s="81"/>
      <c r="G53" s="70">
        <v>144</v>
      </c>
      <c r="H53" s="74"/>
      <c r="I53" s="70"/>
      <c r="J53" s="79"/>
      <c r="K53" s="79"/>
      <c r="L53" s="79"/>
      <c r="M53" s="79"/>
      <c r="N53" s="79"/>
      <c r="O53" s="79">
        <v>144</v>
      </c>
      <c r="P53" s="79"/>
      <c r="Q53" s="81">
        <v>144</v>
      </c>
      <c r="R53" s="79"/>
      <c r="S53" s="70"/>
      <c r="T53" s="79"/>
      <c r="U53" s="99"/>
    </row>
    <row r="54" spans="1:21" ht="12.75">
      <c r="A54" s="144"/>
      <c r="B54" s="150" t="s">
        <v>145</v>
      </c>
      <c r="C54" s="80" t="s">
        <v>147</v>
      </c>
      <c r="D54" s="81"/>
      <c r="E54" s="79"/>
      <c r="F54" s="81"/>
      <c r="G54" s="70">
        <v>12</v>
      </c>
      <c r="H54" s="74"/>
      <c r="I54" s="70"/>
      <c r="J54" s="79"/>
      <c r="K54" s="79"/>
      <c r="L54" s="79"/>
      <c r="M54" s="79"/>
      <c r="N54" s="79">
        <v>12</v>
      </c>
      <c r="O54" s="79"/>
      <c r="P54" s="79"/>
      <c r="Q54" s="81">
        <v>12</v>
      </c>
      <c r="R54" s="79"/>
      <c r="S54" s="70"/>
      <c r="T54" s="79"/>
      <c r="U54" s="99"/>
    </row>
    <row r="55" spans="1:21" ht="12.75">
      <c r="A55" s="144"/>
      <c r="B55" s="148" t="s">
        <v>36</v>
      </c>
      <c r="C55" s="111" t="s">
        <v>172</v>
      </c>
      <c r="D55" s="113"/>
      <c r="E55" s="112"/>
      <c r="F55" s="117">
        <v>6</v>
      </c>
      <c r="G55" s="114">
        <f>SUM(G56:G59)</f>
        <v>300</v>
      </c>
      <c r="H55" s="115">
        <f>SUM(H56:H59)</f>
        <v>4</v>
      </c>
      <c r="I55" s="115">
        <f aca="true" t="shared" si="12" ref="I55:O55">SUM(I56:I59)</f>
        <v>68</v>
      </c>
      <c r="J55" s="115">
        <f t="shared" si="12"/>
        <v>24</v>
      </c>
      <c r="K55" s="115">
        <f t="shared" si="12"/>
        <v>36</v>
      </c>
      <c r="L55" s="115">
        <f t="shared" si="12"/>
        <v>2</v>
      </c>
      <c r="M55" s="115">
        <f t="shared" si="12"/>
        <v>6</v>
      </c>
      <c r="N55" s="115">
        <f t="shared" si="12"/>
        <v>12</v>
      </c>
      <c r="O55" s="115">
        <f t="shared" si="12"/>
        <v>216</v>
      </c>
      <c r="P55" s="112">
        <f aca="true" t="shared" si="13" ref="P55:U55">SUM(P56:P59)</f>
        <v>0</v>
      </c>
      <c r="Q55" s="113">
        <f t="shared" si="13"/>
        <v>0</v>
      </c>
      <c r="R55" s="116">
        <f t="shared" si="13"/>
        <v>0</v>
      </c>
      <c r="S55" s="117">
        <f t="shared" si="13"/>
        <v>0</v>
      </c>
      <c r="T55" s="116">
        <f t="shared" si="13"/>
        <v>0</v>
      </c>
      <c r="U55" s="173">
        <f t="shared" si="13"/>
        <v>300</v>
      </c>
    </row>
    <row r="56" spans="1:21" ht="24">
      <c r="A56" s="144"/>
      <c r="B56" s="149" t="s">
        <v>222</v>
      </c>
      <c r="C56" s="80" t="s">
        <v>173</v>
      </c>
      <c r="D56" s="81"/>
      <c r="E56" s="79">
        <v>6</v>
      </c>
      <c r="F56" s="81"/>
      <c r="G56" s="70">
        <f>SUM(I56,N56,H56)</f>
        <v>72</v>
      </c>
      <c r="H56" s="74">
        <v>4</v>
      </c>
      <c r="I56" s="76">
        <f>SUM(J56:M56)</f>
        <v>68</v>
      </c>
      <c r="J56" s="79">
        <v>24</v>
      </c>
      <c r="K56" s="79">
        <v>36</v>
      </c>
      <c r="L56" s="118">
        <v>2</v>
      </c>
      <c r="M56" s="79">
        <v>6</v>
      </c>
      <c r="N56" s="79"/>
      <c r="O56" s="79"/>
      <c r="P56" s="79"/>
      <c r="Q56" s="81"/>
      <c r="R56" s="79"/>
      <c r="S56" s="81"/>
      <c r="T56" s="70"/>
      <c r="U56" s="157">
        <v>72</v>
      </c>
    </row>
    <row r="57" spans="1:21" ht="12.75">
      <c r="A57" s="144"/>
      <c r="B57" s="150" t="s">
        <v>38</v>
      </c>
      <c r="C57" s="80" t="s">
        <v>33</v>
      </c>
      <c r="D57" s="81"/>
      <c r="E57" s="79">
        <v>6</v>
      </c>
      <c r="F57" s="81"/>
      <c r="G57" s="70">
        <v>108</v>
      </c>
      <c r="H57" s="74"/>
      <c r="I57" s="70"/>
      <c r="J57" s="79"/>
      <c r="K57" s="79"/>
      <c r="L57" s="79"/>
      <c r="M57" s="79"/>
      <c r="N57" s="79"/>
      <c r="O57" s="79">
        <v>108</v>
      </c>
      <c r="P57" s="79"/>
      <c r="Q57" s="81"/>
      <c r="R57" s="79"/>
      <c r="S57" s="81"/>
      <c r="T57" s="70"/>
      <c r="U57" s="157">
        <v>108</v>
      </c>
    </row>
    <row r="58" spans="1:21" ht="12.75">
      <c r="A58" s="144"/>
      <c r="B58" s="150" t="s">
        <v>39</v>
      </c>
      <c r="C58" s="80" t="s">
        <v>35</v>
      </c>
      <c r="D58" s="81"/>
      <c r="E58" s="79">
        <v>6</v>
      </c>
      <c r="F58" s="81"/>
      <c r="G58" s="70">
        <v>108</v>
      </c>
      <c r="H58" s="74"/>
      <c r="I58" s="70"/>
      <c r="J58" s="79"/>
      <c r="K58" s="79"/>
      <c r="L58" s="79"/>
      <c r="M58" s="79"/>
      <c r="N58" s="79"/>
      <c r="O58" s="79">
        <v>108</v>
      </c>
      <c r="P58" s="79"/>
      <c r="Q58" s="81"/>
      <c r="R58" s="79"/>
      <c r="S58" s="81"/>
      <c r="T58" s="70"/>
      <c r="U58" s="99">
        <v>108</v>
      </c>
    </row>
    <row r="59" spans="1:21" ht="12.75">
      <c r="A59" s="144"/>
      <c r="B59" s="150" t="s">
        <v>146</v>
      </c>
      <c r="C59" s="80" t="s">
        <v>147</v>
      </c>
      <c r="D59" s="81"/>
      <c r="E59" s="79"/>
      <c r="F59" s="81"/>
      <c r="G59" s="70">
        <v>12</v>
      </c>
      <c r="H59" s="74"/>
      <c r="I59" s="70"/>
      <c r="J59" s="79"/>
      <c r="K59" s="79"/>
      <c r="L59" s="79"/>
      <c r="M59" s="79"/>
      <c r="N59" s="79">
        <v>12</v>
      </c>
      <c r="O59" s="79"/>
      <c r="P59" s="79"/>
      <c r="Q59" s="81"/>
      <c r="R59" s="79"/>
      <c r="S59" s="81"/>
      <c r="T59" s="70"/>
      <c r="U59" s="99">
        <v>12</v>
      </c>
    </row>
    <row r="60" spans="1:21" ht="12.75">
      <c r="A60" s="144"/>
      <c r="B60" s="148" t="s">
        <v>149</v>
      </c>
      <c r="C60" s="108" t="s">
        <v>174</v>
      </c>
      <c r="D60" s="106"/>
      <c r="E60" s="105"/>
      <c r="F60" s="106">
        <v>4</v>
      </c>
      <c r="G60" s="107">
        <f>SUM(G61:G64)</f>
        <v>278</v>
      </c>
      <c r="H60" s="107">
        <f>SUM(H61:H64)</f>
        <v>4</v>
      </c>
      <c r="I60" s="115">
        <f aca="true" t="shared" si="14" ref="I60:O60">SUM(I61:I64)</f>
        <v>46</v>
      </c>
      <c r="J60" s="115">
        <f t="shared" si="14"/>
        <v>12</v>
      </c>
      <c r="K60" s="115">
        <f t="shared" si="14"/>
        <v>26</v>
      </c>
      <c r="L60" s="115">
        <f t="shared" si="14"/>
        <v>2</v>
      </c>
      <c r="M60" s="115">
        <f t="shared" si="14"/>
        <v>6</v>
      </c>
      <c r="N60" s="115">
        <f t="shared" si="14"/>
        <v>12</v>
      </c>
      <c r="O60" s="115">
        <f t="shared" si="14"/>
        <v>216</v>
      </c>
      <c r="P60" s="107">
        <f aca="true" t="shared" si="15" ref="P60:U60">SUM(P61:P64)</f>
        <v>0</v>
      </c>
      <c r="Q60" s="107">
        <f t="shared" si="15"/>
        <v>86</v>
      </c>
      <c r="R60" s="107">
        <f t="shared" si="15"/>
        <v>72</v>
      </c>
      <c r="S60" s="107">
        <f t="shared" si="15"/>
        <v>120</v>
      </c>
      <c r="T60" s="107">
        <f t="shared" si="15"/>
        <v>0</v>
      </c>
      <c r="U60" s="107">
        <f t="shared" si="15"/>
        <v>0</v>
      </c>
    </row>
    <row r="61" spans="1:21" ht="12.75">
      <c r="A61" s="144"/>
      <c r="B61" s="151" t="s">
        <v>223</v>
      </c>
      <c r="C61" s="82" t="s">
        <v>175</v>
      </c>
      <c r="D61" s="81"/>
      <c r="E61" s="79">
        <v>2</v>
      </c>
      <c r="F61" s="81"/>
      <c r="G61" s="70">
        <f>SUM(I61,H61)</f>
        <v>50</v>
      </c>
      <c r="H61" s="71">
        <v>4</v>
      </c>
      <c r="I61" s="70">
        <f>SUM(J61:M61)</f>
        <v>46</v>
      </c>
      <c r="J61" s="79">
        <v>12</v>
      </c>
      <c r="K61" s="79">
        <v>26</v>
      </c>
      <c r="L61" s="79">
        <v>2</v>
      </c>
      <c r="M61" s="79">
        <v>6</v>
      </c>
      <c r="N61" s="79"/>
      <c r="O61" s="79"/>
      <c r="P61" s="79"/>
      <c r="Q61" s="81">
        <v>50</v>
      </c>
      <c r="R61" s="79"/>
      <c r="S61" s="81"/>
      <c r="T61" s="79"/>
      <c r="U61" s="70"/>
    </row>
    <row r="62" spans="1:21" ht="12.75">
      <c r="A62" s="144"/>
      <c r="B62" s="150" t="s">
        <v>150</v>
      </c>
      <c r="C62" s="80" t="s">
        <v>33</v>
      </c>
      <c r="D62" s="81"/>
      <c r="E62" s="79">
        <v>3</v>
      </c>
      <c r="F62" s="81"/>
      <c r="G62" s="70">
        <v>108</v>
      </c>
      <c r="H62" s="74"/>
      <c r="I62" s="70"/>
      <c r="J62" s="79"/>
      <c r="K62" s="79"/>
      <c r="L62" s="79"/>
      <c r="M62" s="79"/>
      <c r="N62" s="79"/>
      <c r="O62" s="79">
        <v>108</v>
      </c>
      <c r="P62" s="79"/>
      <c r="Q62" s="81">
        <v>36</v>
      </c>
      <c r="R62" s="79">
        <v>72</v>
      </c>
      <c r="S62" s="81"/>
      <c r="T62" s="79"/>
      <c r="U62" s="70"/>
    </row>
    <row r="63" spans="1:21" ht="12.75">
      <c r="A63" s="144"/>
      <c r="B63" s="150" t="s">
        <v>151</v>
      </c>
      <c r="C63" s="80" t="s">
        <v>35</v>
      </c>
      <c r="D63" s="81"/>
      <c r="E63" s="79">
        <v>4</v>
      </c>
      <c r="F63" s="81"/>
      <c r="G63" s="70">
        <v>108</v>
      </c>
      <c r="H63" s="74"/>
      <c r="I63" s="70"/>
      <c r="J63" s="79"/>
      <c r="K63" s="79"/>
      <c r="L63" s="79"/>
      <c r="M63" s="79"/>
      <c r="N63" s="79"/>
      <c r="O63" s="79">
        <v>108</v>
      </c>
      <c r="P63" s="79"/>
      <c r="Q63" s="81"/>
      <c r="R63" s="79"/>
      <c r="S63" s="81">
        <v>108</v>
      </c>
      <c r="T63" s="79"/>
      <c r="U63" s="70"/>
    </row>
    <row r="64" spans="1:21" ht="12.75">
      <c r="A64" s="144"/>
      <c r="B64" s="150" t="s">
        <v>152</v>
      </c>
      <c r="C64" s="80" t="s">
        <v>147</v>
      </c>
      <c r="D64" s="81"/>
      <c r="E64" s="79"/>
      <c r="F64" s="81"/>
      <c r="G64" s="70">
        <v>12</v>
      </c>
      <c r="H64" s="74"/>
      <c r="I64" s="70"/>
      <c r="J64" s="79"/>
      <c r="K64" s="79"/>
      <c r="L64" s="79"/>
      <c r="M64" s="79"/>
      <c r="N64" s="79">
        <v>12</v>
      </c>
      <c r="O64" s="79"/>
      <c r="P64" s="79"/>
      <c r="Q64" s="81"/>
      <c r="R64" s="79"/>
      <c r="S64" s="81">
        <v>12</v>
      </c>
      <c r="T64" s="79"/>
      <c r="U64" s="70"/>
    </row>
    <row r="65" spans="1:21" ht="12.75">
      <c r="A65" s="144"/>
      <c r="B65" s="152" t="s">
        <v>162</v>
      </c>
      <c r="C65" s="111" t="s">
        <v>176</v>
      </c>
      <c r="D65" s="113"/>
      <c r="E65" s="112"/>
      <c r="F65" s="117">
        <v>6</v>
      </c>
      <c r="G65" s="128">
        <f>SUM(G66:G69)</f>
        <v>206</v>
      </c>
      <c r="H65" s="115">
        <f>SUM(H66:H69)</f>
        <v>4</v>
      </c>
      <c r="I65" s="115">
        <f>SUM(I66:I69)</f>
        <v>46</v>
      </c>
      <c r="J65" s="115">
        <f aca="true" t="shared" si="16" ref="J65:O65">SUM(J66:J69)</f>
        <v>12</v>
      </c>
      <c r="K65" s="115">
        <f t="shared" si="16"/>
        <v>26</v>
      </c>
      <c r="L65" s="115">
        <f t="shared" si="16"/>
        <v>2</v>
      </c>
      <c r="M65" s="115">
        <f t="shared" si="16"/>
        <v>6</v>
      </c>
      <c r="N65" s="115">
        <f t="shared" si="16"/>
        <v>12</v>
      </c>
      <c r="O65" s="115">
        <f t="shared" si="16"/>
        <v>144</v>
      </c>
      <c r="P65" s="112">
        <f aca="true" t="shared" si="17" ref="P65:U65">SUM(P66:P69)</f>
        <v>0</v>
      </c>
      <c r="Q65" s="113">
        <f t="shared" si="17"/>
        <v>0</v>
      </c>
      <c r="R65" s="112">
        <f t="shared" si="17"/>
        <v>0</v>
      </c>
      <c r="S65" s="113">
        <f t="shared" si="17"/>
        <v>0</v>
      </c>
      <c r="T65" s="116">
        <f t="shared" si="17"/>
        <v>122</v>
      </c>
      <c r="U65" s="116">
        <f t="shared" si="17"/>
        <v>84</v>
      </c>
    </row>
    <row r="66" spans="1:21" ht="12" customHeight="1">
      <c r="A66" s="144"/>
      <c r="B66" s="150" t="s">
        <v>224</v>
      </c>
      <c r="C66" s="80" t="s">
        <v>177</v>
      </c>
      <c r="D66" s="81"/>
      <c r="E66" s="79">
        <v>5</v>
      </c>
      <c r="F66" s="81"/>
      <c r="G66" s="72">
        <f>SUM(I66,H66)</f>
        <v>50</v>
      </c>
      <c r="H66" s="74">
        <v>4</v>
      </c>
      <c r="I66" s="70">
        <f>SUM(J66:M66)</f>
        <v>46</v>
      </c>
      <c r="J66" s="79">
        <v>12</v>
      </c>
      <c r="K66" s="79">
        <v>26</v>
      </c>
      <c r="L66" s="79">
        <v>2</v>
      </c>
      <c r="M66" s="79">
        <v>6</v>
      </c>
      <c r="N66" s="79"/>
      <c r="O66" s="79"/>
      <c r="P66" s="79"/>
      <c r="Q66" s="81"/>
      <c r="R66" s="79"/>
      <c r="S66" s="81"/>
      <c r="T66" s="72">
        <v>50</v>
      </c>
      <c r="U66" s="72"/>
    </row>
    <row r="67" spans="1:21" ht="12.75">
      <c r="A67" s="144"/>
      <c r="B67" s="150" t="s">
        <v>163</v>
      </c>
      <c r="C67" s="80" t="s">
        <v>33</v>
      </c>
      <c r="D67" s="81"/>
      <c r="E67" s="79">
        <v>5</v>
      </c>
      <c r="F67" s="81"/>
      <c r="G67" s="72">
        <v>72</v>
      </c>
      <c r="H67" s="74"/>
      <c r="I67" s="70"/>
      <c r="J67" s="79"/>
      <c r="K67" s="79"/>
      <c r="L67" s="79"/>
      <c r="M67" s="79"/>
      <c r="N67" s="79"/>
      <c r="O67" s="79">
        <v>72</v>
      </c>
      <c r="P67" s="79"/>
      <c r="Q67" s="81"/>
      <c r="R67" s="79"/>
      <c r="S67" s="81"/>
      <c r="T67" s="72">
        <v>72</v>
      </c>
      <c r="U67" s="72"/>
    </row>
    <row r="68" spans="1:21" ht="12.75">
      <c r="A68" s="144"/>
      <c r="B68" s="150" t="s">
        <v>164</v>
      </c>
      <c r="C68" s="80" t="s">
        <v>35</v>
      </c>
      <c r="D68" s="81"/>
      <c r="E68" s="79">
        <v>6</v>
      </c>
      <c r="F68" s="81"/>
      <c r="G68" s="72">
        <v>72</v>
      </c>
      <c r="H68" s="74"/>
      <c r="I68" s="70"/>
      <c r="J68" s="79"/>
      <c r="K68" s="79"/>
      <c r="L68" s="79"/>
      <c r="M68" s="79"/>
      <c r="N68" s="79"/>
      <c r="O68" s="79">
        <v>72</v>
      </c>
      <c r="P68" s="79"/>
      <c r="Q68" s="81"/>
      <c r="R68" s="79"/>
      <c r="S68" s="81"/>
      <c r="T68" s="72"/>
      <c r="U68" s="72">
        <v>72</v>
      </c>
    </row>
    <row r="69" spans="1:21" ht="13.5" customHeight="1">
      <c r="A69" s="144"/>
      <c r="B69" s="150" t="s">
        <v>152</v>
      </c>
      <c r="C69" s="80" t="s">
        <v>147</v>
      </c>
      <c r="D69" s="81"/>
      <c r="E69" s="79"/>
      <c r="F69" s="81"/>
      <c r="G69" s="72">
        <v>12</v>
      </c>
      <c r="H69" s="74"/>
      <c r="I69" s="70"/>
      <c r="J69" s="79"/>
      <c r="K69" s="79"/>
      <c r="L69" s="79"/>
      <c r="M69" s="79"/>
      <c r="N69" s="79">
        <v>12</v>
      </c>
      <c r="O69" s="79"/>
      <c r="P69" s="79"/>
      <c r="Q69" s="81"/>
      <c r="R69" s="79"/>
      <c r="S69" s="81"/>
      <c r="T69" s="72"/>
      <c r="U69" s="72">
        <v>12</v>
      </c>
    </row>
    <row r="70" spans="1:21" ht="13.5" customHeight="1">
      <c r="A70" s="144"/>
      <c r="B70" s="161" t="s">
        <v>219</v>
      </c>
      <c r="C70" s="162" t="s">
        <v>22</v>
      </c>
      <c r="D70" s="163">
        <v>2</v>
      </c>
      <c r="E70" s="164"/>
      <c r="F70" s="165"/>
      <c r="G70" s="166">
        <v>40</v>
      </c>
      <c r="H70" s="165"/>
      <c r="I70" s="166">
        <f>SUM(J70:L70)</f>
        <v>40</v>
      </c>
      <c r="J70" s="165">
        <v>4</v>
      </c>
      <c r="K70" s="167">
        <v>34</v>
      </c>
      <c r="L70" s="167">
        <v>2</v>
      </c>
      <c r="M70" s="167"/>
      <c r="N70" s="167"/>
      <c r="O70" s="167"/>
      <c r="P70" s="166">
        <v>20</v>
      </c>
      <c r="Q70" s="163">
        <v>20</v>
      </c>
      <c r="R70" s="166"/>
      <c r="S70" s="163"/>
      <c r="T70" s="163"/>
      <c r="U70" s="168"/>
    </row>
    <row r="71" spans="1:21" ht="12.75">
      <c r="A71" s="144"/>
      <c r="B71" s="153" t="s">
        <v>94</v>
      </c>
      <c r="C71" s="67" t="s">
        <v>113</v>
      </c>
      <c r="D71" s="68"/>
      <c r="E71" s="97"/>
      <c r="F71" s="68"/>
      <c r="G71" s="68">
        <v>72</v>
      </c>
      <c r="H71" s="60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>
        <v>72</v>
      </c>
    </row>
    <row r="72" spans="1:21" ht="12.75">
      <c r="A72" s="144"/>
      <c r="B72" s="210" t="s">
        <v>225</v>
      </c>
      <c r="C72" s="211"/>
      <c r="D72" s="88"/>
      <c r="E72" s="87"/>
      <c r="F72" s="88"/>
      <c r="G72" s="88">
        <f>SUM(G71,G70,G47,G41,G11)</f>
        <v>4428</v>
      </c>
      <c r="H72" s="88">
        <f>SUM(H47,H41,H11)</f>
        <v>94</v>
      </c>
      <c r="I72" s="88">
        <f>SUM(I70,I47,I41,I11)</f>
        <v>3344</v>
      </c>
      <c r="J72" s="88">
        <f>SUM(J70,J47,J41,J11)</f>
        <v>830</v>
      </c>
      <c r="K72" s="88">
        <f>SUM(K70,K47,K41,K11)</f>
        <v>2418</v>
      </c>
      <c r="L72" s="88">
        <f>SUM(L70,L47,L41,L11)</f>
        <v>72</v>
      </c>
      <c r="M72" s="88">
        <f>SUM(M47,M41,M11)</f>
        <v>24</v>
      </c>
      <c r="N72" s="88">
        <f>SUM(N47,N41,N11)</f>
        <v>90</v>
      </c>
      <c r="O72" s="88">
        <f>SUM(O47,O41,O11)</f>
        <v>828</v>
      </c>
      <c r="P72" s="134">
        <f>SUM(P70,P47,P41,P11)</f>
        <v>612</v>
      </c>
      <c r="Q72" s="134">
        <f>SUM(Q70,Q47,Q41,Q11)</f>
        <v>864</v>
      </c>
      <c r="R72" s="134">
        <f>SUM(R70,R47,R41,R11)</f>
        <v>612</v>
      </c>
      <c r="S72" s="134">
        <f>SUM(S70,S47,S41,S11)</f>
        <v>864</v>
      </c>
      <c r="T72" s="134">
        <f>SUM(T70,T47,T41,T11)</f>
        <v>612</v>
      </c>
      <c r="U72" s="134">
        <f>SUM(U71,U70,U47,U41,U11)</f>
        <v>864</v>
      </c>
    </row>
    <row r="73" spans="1:21" ht="17.25" customHeight="1">
      <c r="A73" s="144"/>
      <c r="B73" s="222"/>
      <c r="C73" s="223"/>
      <c r="D73" s="89"/>
      <c r="E73" s="89"/>
      <c r="F73" s="89"/>
      <c r="G73" s="89"/>
      <c r="H73" s="90"/>
      <c r="I73" s="224" t="s">
        <v>135</v>
      </c>
      <c r="J73" s="225"/>
      <c r="K73" s="230" t="s">
        <v>129</v>
      </c>
      <c r="L73" s="231"/>
      <c r="M73" s="231"/>
      <c r="N73" s="231"/>
      <c r="O73" s="232"/>
      <c r="P73" s="100">
        <f>P72/17</f>
        <v>36</v>
      </c>
      <c r="Q73" s="100">
        <v>36</v>
      </c>
      <c r="R73" s="100">
        <f>R72/17</f>
        <v>36</v>
      </c>
      <c r="S73" s="101">
        <f>S72/24</f>
        <v>36</v>
      </c>
      <c r="T73" s="101">
        <f>T72/17</f>
        <v>36</v>
      </c>
      <c r="U73" s="101">
        <f>U72/24</f>
        <v>36</v>
      </c>
    </row>
    <row r="74" spans="1:21" ht="12.75">
      <c r="A74" s="144"/>
      <c r="B74" s="63"/>
      <c r="C74" s="64"/>
      <c r="D74" s="83"/>
      <c r="E74" s="83"/>
      <c r="F74" s="83"/>
      <c r="G74" s="83"/>
      <c r="H74" s="84"/>
      <c r="I74" s="226"/>
      <c r="J74" s="227"/>
      <c r="K74" s="207" t="s">
        <v>130</v>
      </c>
      <c r="L74" s="208"/>
      <c r="M74" s="208"/>
      <c r="N74" s="208"/>
      <c r="O74" s="209"/>
      <c r="P74" s="70">
        <v>540</v>
      </c>
      <c r="Q74" s="70">
        <v>684</v>
      </c>
      <c r="R74" s="70">
        <v>540</v>
      </c>
      <c r="S74" s="70">
        <v>756</v>
      </c>
      <c r="T74" s="70">
        <v>540</v>
      </c>
      <c r="U74" s="70">
        <v>504</v>
      </c>
    </row>
    <row r="75" spans="1:21" ht="12.75">
      <c r="A75" s="144"/>
      <c r="B75" s="63"/>
      <c r="C75" s="64"/>
      <c r="D75" s="83"/>
      <c r="E75" s="83"/>
      <c r="F75" s="83"/>
      <c r="G75" s="83"/>
      <c r="H75" s="84"/>
      <c r="I75" s="226"/>
      <c r="J75" s="227"/>
      <c r="K75" s="207" t="s">
        <v>131</v>
      </c>
      <c r="L75" s="208"/>
      <c r="M75" s="208"/>
      <c r="N75" s="208"/>
      <c r="O75" s="209"/>
      <c r="P75" s="70">
        <v>72</v>
      </c>
      <c r="Q75" s="70">
        <v>36</v>
      </c>
      <c r="R75" s="70">
        <v>72</v>
      </c>
      <c r="S75" s="70"/>
      <c r="T75" s="70">
        <v>72</v>
      </c>
      <c r="U75" s="70">
        <v>108</v>
      </c>
    </row>
    <row r="76" spans="1:21" ht="12.75">
      <c r="A76" s="144"/>
      <c r="B76" s="63"/>
      <c r="C76" s="64"/>
      <c r="D76" s="83"/>
      <c r="E76" s="83"/>
      <c r="F76" s="83"/>
      <c r="G76" s="83"/>
      <c r="H76" s="84"/>
      <c r="I76" s="226"/>
      <c r="J76" s="227"/>
      <c r="K76" s="207" t="s">
        <v>132</v>
      </c>
      <c r="L76" s="208"/>
      <c r="M76" s="208"/>
      <c r="N76" s="208"/>
      <c r="O76" s="209"/>
      <c r="P76" s="70"/>
      <c r="Q76" s="70">
        <v>144</v>
      </c>
      <c r="R76" s="70"/>
      <c r="S76" s="70">
        <v>108</v>
      </c>
      <c r="T76" s="70"/>
      <c r="U76" s="70">
        <v>180</v>
      </c>
    </row>
    <row r="77" spans="1:21" ht="12.75">
      <c r="A77" s="144"/>
      <c r="B77" s="63"/>
      <c r="C77" s="64"/>
      <c r="D77" s="83"/>
      <c r="E77" s="83"/>
      <c r="F77" s="83"/>
      <c r="G77" s="83"/>
      <c r="H77" s="84"/>
      <c r="I77" s="226"/>
      <c r="J77" s="227"/>
      <c r="K77" s="207" t="s">
        <v>133</v>
      </c>
      <c r="L77" s="208"/>
      <c r="M77" s="208"/>
      <c r="N77" s="208"/>
      <c r="O77" s="209"/>
      <c r="P77" s="70">
        <v>1</v>
      </c>
      <c r="Q77" s="70">
        <v>1</v>
      </c>
      <c r="R77" s="72">
        <v>1</v>
      </c>
      <c r="S77" s="70">
        <v>4</v>
      </c>
      <c r="T77" s="72">
        <v>1</v>
      </c>
      <c r="U77" s="102">
        <v>3</v>
      </c>
    </row>
    <row r="78" spans="1:21" ht="12.75">
      <c r="A78" s="144"/>
      <c r="B78" s="63"/>
      <c r="C78" s="64"/>
      <c r="D78" s="83"/>
      <c r="E78" s="83"/>
      <c r="F78" s="83"/>
      <c r="G78" s="83"/>
      <c r="H78" s="84"/>
      <c r="I78" s="226"/>
      <c r="J78" s="227"/>
      <c r="K78" s="207" t="s">
        <v>198</v>
      </c>
      <c r="L78" s="208"/>
      <c r="M78" s="208"/>
      <c r="N78" s="208"/>
      <c r="O78" s="209"/>
      <c r="P78" s="70">
        <v>4</v>
      </c>
      <c r="Q78" s="72">
        <v>7</v>
      </c>
      <c r="R78" s="70">
        <v>2</v>
      </c>
      <c r="S78" s="72">
        <v>5</v>
      </c>
      <c r="T78" s="70">
        <v>5</v>
      </c>
      <c r="U78" s="103">
        <v>5</v>
      </c>
    </row>
    <row r="79" spans="1:21" ht="12.75">
      <c r="A79" s="145"/>
      <c r="B79" s="65"/>
      <c r="C79" s="66"/>
      <c r="D79" s="85"/>
      <c r="E79" s="85"/>
      <c r="F79" s="85"/>
      <c r="G79" s="85"/>
      <c r="H79" s="86"/>
      <c r="I79" s="228"/>
      <c r="J79" s="229"/>
      <c r="K79" s="207" t="s">
        <v>134</v>
      </c>
      <c r="L79" s="208"/>
      <c r="M79" s="208"/>
      <c r="N79" s="208"/>
      <c r="O79" s="209"/>
      <c r="P79" s="70">
        <v>3</v>
      </c>
      <c r="Q79" s="72">
        <v>1</v>
      </c>
      <c r="R79" s="70">
        <v>2</v>
      </c>
      <c r="S79" s="72">
        <v>1</v>
      </c>
      <c r="T79" s="70">
        <v>4</v>
      </c>
      <c r="U79" s="102">
        <v>2</v>
      </c>
    </row>
  </sheetData>
  <sheetProtection/>
  <mergeCells count="46">
    <mergeCell ref="K78:O78"/>
    <mergeCell ref="K79:O79"/>
    <mergeCell ref="D8:D9"/>
    <mergeCell ref="E8:E9"/>
    <mergeCell ref="F8:F9"/>
    <mergeCell ref="B73:C73"/>
    <mergeCell ref="I73:J79"/>
    <mergeCell ref="K73:O73"/>
    <mergeCell ref="K77:O77"/>
    <mergeCell ref="I7:I9"/>
    <mergeCell ref="U7:U8"/>
    <mergeCell ref="B1:T1"/>
    <mergeCell ref="B2:T2"/>
    <mergeCell ref="B3:U3"/>
    <mergeCell ref="B4:U4"/>
    <mergeCell ref="H5:O5"/>
    <mergeCell ref="J8:J9"/>
    <mergeCell ref="K8:K9"/>
    <mergeCell ref="L8:L9"/>
    <mergeCell ref="O7:O9"/>
    <mergeCell ref="M7:M9"/>
    <mergeCell ref="N7:N9"/>
    <mergeCell ref="H6:H9"/>
    <mergeCell ref="K74:O74"/>
    <mergeCell ref="K75:O75"/>
    <mergeCell ref="J7:L7"/>
    <mergeCell ref="S7:S8"/>
    <mergeCell ref="B5:B9"/>
    <mergeCell ref="A5:A9"/>
    <mergeCell ref="A13:A14"/>
    <mergeCell ref="K76:O76"/>
    <mergeCell ref="B72:C72"/>
    <mergeCell ref="C5:C9"/>
    <mergeCell ref="A19:A20"/>
    <mergeCell ref="A24:A25"/>
    <mergeCell ref="P7:P8"/>
    <mergeCell ref="D5:F7"/>
    <mergeCell ref="G5:G9"/>
    <mergeCell ref="P5:U5"/>
    <mergeCell ref="R6:S6"/>
    <mergeCell ref="I6:O6"/>
    <mergeCell ref="P6:Q6"/>
    <mergeCell ref="T6:U6"/>
    <mergeCell ref="T7:T8"/>
    <mergeCell ref="Q7:Q8"/>
    <mergeCell ref="R7:R8"/>
  </mergeCells>
  <printOptions/>
  <pageMargins left="0.25" right="0.25" top="0.34302083333333333" bottom="0.75" header="0.3" footer="0.3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7"/>
  <sheetViews>
    <sheetView zoomScalePageLayoutView="0" workbookViewId="0" topLeftCell="A1">
      <selection activeCell="AD22" sqref="AD22"/>
    </sheetView>
  </sheetViews>
  <sheetFormatPr defaultColWidth="9.00390625" defaultRowHeight="12.75"/>
  <cols>
    <col min="1" max="1" width="11.875" style="0" customWidth="1"/>
    <col min="2" max="29" width="4.75390625" style="0" customWidth="1"/>
  </cols>
  <sheetData>
    <row r="1" spans="1:29" ht="18">
      <c r="A1" s="235" t="s">
        <v>66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</row>
    <row r="2" spans="1:29" ht="18">
      <c r="A2" s="236" t="s">
        <v>196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</row>
    <row r="3" spans="1:29" ht="18">
      <c r="A3" s="24" t="s">
        <v>67</v>
      </c>
      <c r="B3" s="25"/>
      <c r="C3" s="25"/>
      <c r="D3" s="25"/>
      <c r="E3" s="25"/>
      <c r="F3" s="26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  <c r="T3" s="27"/>
      <c r="U3" s="27"/>
      <c r="V3" s="28"/>
      <c r="W3" s="25"/>
      <c r="X3" s="28"/>
      <c r="Y3" s="28"/>
      <c r="Z3" s="28"/>
      <c r="AA3" s="28"/>
      <c r="AB3" s="29"/>
      <c r="AC3" s="29"/>
    </row>
    <row r="4" spans="1:29" ht="12.75">
      <c r="A4" s="30" t="s">
        <v>8</v>
      </c>
      <c r="B4" s="28"/>
      <c r="C4" s="25"/>
      <c r="D4" s="25"/>
      <c r="E4" s="26"/>
      <c r="F4" s="28"/>
      <c r="G4" s="26"/>
      <c r="H4" s="25"/>
      <c r="I4" s="26"/>
      <c r="J4" s="28"/>
      <c r="K4" s="28"/>
      <c r="L4" s="26"/>
      <c r="M4" s="26"/>
      <c r="N4" s="26"/>
      <c r="O4" s="26"/>
      <c r="P4" s="26"/>
      <c r="Q4" s="26"/>
      <c r="R4" s="26"/>
      <c r="S4" s="26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1:29" ht="12.75">
      <c r="A5" s="109" t="s">
        <v>68</v>
      </c>
      <c r="B5" s="234" t="s">
        <v>69</v>
      </c>
      <c r="C5" s="234"/>
      <c r="D5" s="234"/>
      <c r="E5" s="234"/>
      <c r="F5" s="234" t="s">
        <v>70</v>
      </c>
      <c r="G5" s="234"/>
      <c r="H5" s="234"/>
      <c r="I5" s="234"/>
      <c r="J5" s="234" t="s">
        <v>71</v>
      </c>
      <c r="K5" s="234"/>
      <c r="L5" s="234"/>
      <c r="M5" s="234"/>
      <c r="N5" s="234"/>
      <c r="O5" s="234" t="s">
        <v>72</v>
      </c>
      <c r="P5" s="234"/>
      <c r="Q5" s="234"/>
      <c r="R5" s="234"/>
      <c r="S5" s="233" t="s">
        <v>73</v>
      </c>
      <c r="T5" s="32"/>
      <c r="U5" s="32"/>
      <c r="V5" s="32"/>
      <c r="W5" s="33"/>
      <c r="X5" s="33"/>
      <c r="Y5" s="33"/>
      <c r="Z5" s="33"/>
      <c r="AA5" s="33"/>
      <c r="AB5" s="33"/>
      <c r="AC5" s="33"/>
    </row>
    <row r="6" spans="1:29" ht="32.25" customHeight="1">
      <c r="A6" s="109" t="s">
        <v>74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  <c r="S6" s="233"/>
      <c r="T6" s="32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>
      <c r="A7" s="39" t="s">
        <v>75</v>
      </c>
      <c r="B7" s="39">
        <v>36</v>
      </c>
      <c r="C7" s="39">
        <v>36</v>
      </c>
      <c r="D7" s="39">
        <v>36</v>
      </c>
      <c r="E7" s="39">
        <v>36</v>
      </c>
      <c r="F7" s="39">
        <v>30</v>
      </c>
      <c r="G7" s="39">
        <v>30</v>
      </c>
      <c r="H7" s="39">
        <v>30</v>
      </c>
      <c r="I7" s="39">
        <v>30</v>
      </c>
      <c r="J7" s="39">
        <v>30</v>
      </c>
      <c r="K7" s="39">
        <v>30</v>
      </c>
      <c r="L7" s="39">
        <v>30</v>
      </c>
      <c r="M7" s="39">
        <v>30</v>
      </c>
      <c r="N7" s="39">
        <v>30</v>
      </c>
      <c r="O7" s="39">
        <v>30</v>
      </c>
      <c r="P7" s="39">
        <v>30</v>
      </c>
      <c r="Q7" s="39">
        <v>30</v>
      </c>
      <c r="R7" s="39">
        <v>16</v>
      </c>
      <c r="S7" s="39">
        <f>SUM(B7:R7)</f>
        <v>520</v>
      </c>
      <c r="T7" s="36"/>
      <c r="U7" s="36"/>
      <c r="V7" s="37"/>
      <c r="W7" s="38"/>
      <c r="X7" s="38"/>
      <c r="Y7" s="38"/>
      <c r="Z7" s="38"/>
      <c r="AA7" s="38"/>
      <c r="AB7" s="38"/>
      <c r="AC7" s="38"/>
    </row>
    <row r="8" spans="1:29" ht="12.75">
      <c r="A8" s="39" t="s">
        <v>76</v>
      </c>
      <c r="B8" s="39"/>
      <c r="C8" s="39"/>
      <c r="D8" s="39"/>
      <c r="E8" s="39"/>
      <c r="F8" s="39">
        <v>6</v>
      </c>
      <c r="G8" s="39">
        <v>6</v>
      </c>
      <c r="H8" s="39">
        <v>6</v>
      </c>
      <c r="I8" s="39">
        <v>6</v>
      </c>
      <c r="J8" s="39">
        <v>6</v>
      </c>
      <c r="K8" s="39">
        <v>6</v>
      </c>
      <c r="L8" s="39">
        <v>6</v>
      </c>
      <c r="M8" s="39">
        <v>6</v>
      </c>
      <c r="N8" s="39">
        <v>6</v>
      </c>
      <c r="O8" s="39">
        <v>6</v>
      </c>
      <c r="P8" s="39">
        <v>6</v>
      </c>
      <c r="Q8" s="39">
        <v>6</v>
      </c>
      <c r="R8" s="39"/>
      <c r="S8" s="39">
        <f>SUM(B8:R8)</f>
        <v>72</v>
      </c>
      <c r="T8" s="36"/>
      <c r="U8" s="36"/>
      <c r="V8" s="37"/>
      <c r="W8" s="38"/>
      <c r="X8" s="38"/>
      <c r="Y8" s="38"/>
      <c r="Z8" s="38"/>
      <c r="AA8" s="38"/>
      <c r="AB8" s="38"/>
      <c r="AC8" s="38"/>
    </row>
    <row r="9" spans="1:29" ht="12.75">
      <c r="A9" s="39" t="s">
        <v>77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>
        <f>SUM(B9:R9)</f>
        <v>0</v>
      </c>
      <c r="T9" s="36"/>
      <c r="U9" s="36"/>
      <c r="V9" s="37"/>
      <c r="W9" s="38"/>
      <c r="X9" s="38"/>
      <c r="Y9" s="38"/>
      <c r="Z9" s="38"/>
      <c r="AA9" s="38"/>
      <c r="AB9" s="38"/>
      <c r="AC9" s="38"/>
    </row>
    <row r="10" spans="1:29" ht="12.75">
      <c r="A10" s="39" t="s">
        <v>87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v>20</v>
      </c>
      <c r="S10" s="39">
        <f>SUM(B10:R10)</f>
        <v>20</v>
      </c>
      <c r="T10" s="36"/>
      <c r="U10" s="36"/>
      <c r="V10" s="37"/>
      <c r="W10" s="38"/>
      <c r="X10" s="38"/>
      <c r="Y10" s="38"/>
      <c r="Z10" s="38"/>
      <c r="AA10" s="38"/>
      <c r="AB10" s="38"/>
      <c r="AC10" s="38"/>
    </row>
    <row r="11" spans="1:29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6"/>
      <c r="T11" s="36"/>
      <c r="U11" s="36"/>
      <c r="V11" s="37"/>
      <c r="W11" s="38"/>
      <c r="X11" s="38"/>
      <c r="Y11" s="38"/>
      <c r="Z11" s="38"/>
      <c r="AA11" s="38"/>
      <c r="AB11" s="38"/>
      <c r="AC11" s="38"/>
    </row>
    <row r="12" spans="1:29" ht="12.75">
      <c r="A12" s="30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6"/>
      <c r="T12" s="36"/>
      <c r="U12" s="36"/>
      <c r="V12" s="37"/>
      <c r="W12" s="38"/>
      <c r="X12" s="38"/>
      <c r="Y12" s="38"/>
      <c r="Z12" s="38"/>
      <c r="AA12" s="38"/>
      <c r="AB12" s="38"/>
      <c r="AC12" s="38"/>
    </row>
    <row r="13" spans="1:29" ht="12.75">
      <c r="A13" s="109" t="s">
        <v>68</v>
      </c>
      <c r="B13" s="234" t="s">
        <v>78</v>
      </c>
      <c r="C13" s="234"/>
      <c r="D13" s="234"/>
      <c r="E13" s="234"/>
      <c r="F13" s="234" t="s">
        <v>79</v>
      </c>
      <c r="G13" s="234"/>
      <c r="H13" s="234"/>
      <c r="I13" s="234"/>
      <c r="J13" s="234" t="s">
        <v>80</v>
      </c>
      <c r="K13" s="234"/>
      <c r="L13" s="234"/>
      <c r="M13" s="234"/>
      <c r="N13" s="234"/>
      <c r="O13" s="234" t="s">
        <v>81</v>
      </c>
      <c r="P13" s="234"/>
      <c r="Q13" s="234"/>
      <c r="R13" s="234"/>
      <c r="S13" s="234" t="s">
        <v>82</v>
      </c>
      <c r="T13" s="234"/>
      <c r="U13" s="234"/>
      <c r="V13" s="234"/>
      <c r="W13" s="234"/>
      <c r="X13" s="234" t="s">
        <v>83</v>
      </c>
      <c r="Y13" s="234"/>
      <c r="Z13" s="234"/>
      <c r="AA13" s="234"/>
      <c r="AB13" s="233" t="s">
        <v>84</v>
      </c>
      <c r="AC13" s="233" t="s">
        <v>85</v>
      </c>
    </row>
    <row r="14" spans="1:29" ht="33.75" customHeight="1">
      <c r="A14" s="109" t="s">
        <v>74</v>
      </c>
      <c r="B14" s="34"/>
      <c r="C14" s="34"/>
      <c r="D14" s="34">
        <v>18</v>
      </c>
      <c r="E14" s="34">
        <v>19</v>
      </c>
      <c r="F14" s="34">
        <v>20</v>
      </c>
      <c r="G14" s="34">
        <v>21</v>
      </c>
      <c r="H14" s="34">
        <v>22</v>
      </c>
      <c r="I14" s="34">
        <v>23</v>
      </c>
      <c r="J14" s="34">
        <v>24</v>
      </c>
      <c r="K14" s="39">
        <v>25</v>
      </c>
      <c r="L14" s="34">
        <v>26</v>
      </c>
      <c r="M14" s="34">
        <v>27</v>
      </c>
      <c r="N14" s="34">
        <v>28</v>
      </c>
      <c r="O14" s="34">
        <v>29</v>
      </c>
      <c r="P14" s="34">
        <v>30</v>
      </c>
      <c r="Q14" s="34">
        <v>31</v>
      </c>
      <c r="R14" s="34">
        <v>32</v>
      </c>
      <c r="S14" s="34">
        <v>33</v>
      </c>
      <c r="T14" s="34">
        <v>34</v>
      </c>
      <c r="U14" s="34">
        <v>35</v>
      </c>
      <c r="V14" s="34">
        <v>36</v>
      </c>
      <c r="W14" s="34">
        <v>37</v>
      </c>
      <c r="X14" s="34">
        <v>38</v>
      </c>
      <c r="Y14" s="34">
        <v>39</v>
      </c>
      <c r="Z14" s="34">
        <v>40</v>
      </c>
      <c r="AA14" s="34">
        <v>41</v>
      </c>
      <c r="AB14" s="233"/>
      <c r="AC14" s="233"/>
    </row>
    <row r="15" spans="1:29" ht="12.75">
      <c r="A15" s="39" t="s">
        <v>75</v>
      </c>
      <c r="B15" s="238" t="s">
        <v>86</v>
      </c>
      <c r="C15" s="239"/>
      <c r="D15" s="39">
        <v>36</v>
      </c>
      <c r="E15" s="39">
        <v>36</v>
      </c>
      <c r="F15" s="39">
        <v>36</v>
      </c>
      <c r="G15" s="39">
        <v>36</v>
      </c>
      <c r="H15" s="39">
        <v>36</v>
      </c>
      <c r="I15" s="39">
        <v>36</v>
      </c>
      <c r="J15" s="39">
        <v>30</v>
      </c>
      <c r="K15" s="39">
        <v>30</v>
      </c>
      <c r="L15" s="39">
        <v>30</v>
      </c>
      <c r="M15" s="39">
        <v>30</v>
      </c>
      <c r="N15" s="39">
        <v>30</v>
      </c>
      <c r="O15" s="39">
        <v>30</v>
      </c>
      <c r="P15" s="39"/>
      <c r="Q15" s="39"/>
      <c r="R15" s="39"/>
      <c r="S15" s="39"/>
      <c r="T15" s="39">
        <v>24</v>
      </c>
      <c r="U15" s="39">
        <v>30</v>
      </c>
      <c r="V15" s="39">
        <v>30</v>
      </c>
      <c r="W15" s="39">
        <v>30</v>
      </c>
      <c r="X15" s="39">
        <v>30</v>
      </c>
      <c r="Y15" s="39">
        <v>30</v>
      </c>
      <c r="Z15" s="39">
        <v>30</v>
      </c>
      <c r="AA15" s="39">
        <v>22</v>
      </c>
      <c r="AB15" s="39">
        <f>SUM(D15:AA15)</f>
        <v>622</v>
      </c>
      <c r="AC15" s="39">
        <f>S7+AB15</f>
        <v>1142</v>
      </c>
    </row>
    <row r="16" spans="1:29" ht="12.75">
      <c r="A16" s="39" t="s">
        <v>76</v>
      </c>
      <c r="B16" s="240"/>
      <c r="C16" s="241"/>
      <c r="D16" s="39"/>
      <c r="E16" s="39"/>
      <c r="F16" s="39"/>
      <c r="G16" s="39"/>
      <c r="H16" s="39"/>
      <c r="I16" s="39"/>
      <c r="J16" s="39">
        <v>6</v>
      </c>
      <c r="K16" s="39">
        <v>6</v>
      </c>
      <c r="L16" s="39">
        <v>6</v>
      </c>
      <c r="M16" s="39">
        <v>6</v>
      </c>
      <c r="N16" s="39">
        <v>6</v>
      </c>
      <c r="O16" s="39">
        <v>6</v>
      </c>
      <c r="P16" s="39"/>
      <c r="Q16" s="39"/>
      <c r="R16" s="39"/>
      <c r="S16" s="39"/>
      <c r="T16" s="39"/>
      <c r="U16" s="39">
        <v>6</v>
      </c>
      <c r="V16" s="39">
        <v>6</v>
      </c>
      <c r="W16" s="52">
        <v>6</v>
      </c>
      <c r="X16" s="39">
        <v>6</v>
      </c>
      <c r="Y16" s="39">
        <v>6</v>
      </c>
      <c r="Z16" s="39">
        <v>6</v>
      </c>
      <c r="AA16" s="39"/>
      <c r="AB16" s="39">
        <f>SUM(D16:Z16)</f>
        <v>72</v>
      </c>
      <c r="AC16" s="39">
        <f>S8+AB16</f>
        <v>144</v>
      </c>
    </row>
    <row r="17" spans="1:29" ht="12.75">
      <c r="A17" s="39" t="s">
        <v>77</v>
      </c>
      <c r="B17" s="240"/>
      <c r="C17" s="241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>
        <v>36</v>
      </c>
      <c r="Q17" s="39">
        <v>36</v>
      </c>
      <c r="R17" s="39">
        <v>36</v>
      </c>
      <c r="S17" s="39">
        <v>36</v>
      </c>
      <c r="T17" s="39"/>
      <c r="U17" s="39"/>
      <c r="V17" s="39"/>
      <c r="W17" s="52"/>
      <c r="X17" s="39"/>
      <c r="Y17" s="39"/>
      <c r="Z17" s="39"/>
      <c r="AA17" s="39"/>
      <c r="AB17" s="39">
        <f>SUM(D17:AA17)</f>
        <v>144</v>
      </c>
      <c r="AC17" s="39">
        <f>S9+AB17</f>
        <v>144</v>
      </c>
    </row>
    <row r="18" spans="1:29" ht="12.75">
      <c r="A18" s="39" t="s">
        <v>87</v>
      </c>
      <c r="B18" s="242"/>
      <c r="C18" s="243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>
        <v>12</v>
      </c>
      <c r="U18" s="39"/>
      <c r="V18" s="39"/>
      <c r="W18" s="39"/>
      <c r="X18" s="39"/>
      <c r="Y18" s="39"/>
      <c r="Z18" s="39"/>
      <c r="AA18" s="39">
        <v>14</v>
      </c>
      <c r="AB18" s="39">
        <f>SUM(D18:AA18)</f>
        <v>26</v>
      </c>
      <c r="AC18" s="39">
        <f>S10+AB18</f>
        <v>46</v>
      </c>
    </row>
    <row r="19" spans="1:29" ht="12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40"/>
      <c r="AB19" s="36"/>
      <c r="AC19" s="36"/>
    </row>
    <row r="20" spans="1:29" ht="18">
      <c r="A20" s="24" t="s">
        <v>88</v>
      </c>
      <c r="B20" s="25"/>
      <c r="C20" s="25"/>
      <c r="D20" s="25"/>
      <c r="E20" s="25"/>
      <c r="F20" s="26"/>
      <c r="G20" s="25"/>
      <c r="H20" s="25"/>
      <c r="I20" s="25"/>
      <c r="J20" s="26"/>
      <c r="K20" s="28"/>
      <c r="L20" s="25"/>
      <c r="M20" s="25"/>
      <c r="N20" s="25"/>
      <c r="O20" s="25"/>
      <c r="P20" s="25"/>
      <c r="Q20" s="25"/>
      <c r="R20" s="25"/>
      <c r="S20" s="25"/>
      <c r="T20" s="27"/>
      <c r="U20" s="27"/>
      <c r="V20" s="28"/>
      <c r="W20" s="25"/>
      <c r="X20" s="28"/>
      <c r="Y20" s="28"/>
      <c r="Z20" s="28"/>
      <c r="AA20" s="28"/>
      <c r="AB20" s="29"/>
      <c r="AC20" s="29"/>
    </row>
    <row r="21" spans="1:29" ht="12.75">
      <c r="A21" s="30" t="s">
        <v>10</v>
      </c>
      <c r="B21" s="41"/>
      <c r="C21" s="27"/>
      <c r="D21" s="27"/>
      <c r="E21" s="31"/>
      <c r="F21" s="41"/>
      <c r="G21" s="31"/>
      <c r="H21" s="27"/>
      <c r="I21" s="31"/>
      <c r="J21" s="41"/>
      <c r="K21" s="4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2.75">
      <c r="A22" s="109" t="s">
        <v>68</v>
      </c>
      <c r="B22" s="234" t="s">
        <v>69</v>
      </c>
      <c r="C22" s="234"/>
      <c r="D22" s="234"/>
      <c r="E22" s="234"/>
      <c r="F22" s="234" t="s">
        <v>70</v>
      </c>
      <c r="G22" s="234"/>
      <c r="H22" s="234"/>
      <c r="I22" s="234"/>
      <c r="J22" s="234"/>
      <c r="K22" s="234" t="s">
        <v>71</v>
      </c>
      <c r="L22" s="234"/>
      <c r="M22" s="234"/>
      <c r="N22" s="234"/>
      <c r="O22" s="234" t="s">
        <v>72</v>
      </c>
      <c r="P22" s="234"/>
      <c r="Q22" s="234"/>
      <c r="R22" s="234"/>
      <c r="S22" s="233" t="s">
        <v>89</v>
      </c>
      <c r="T22" s="32"/>
      <c r="U22" s="32"/>
      <c r="V22" s="245"/>
      <c r="W22" s="33"/>
      <c r="X22" s="237"/>
      <c r="Y22" s="237"/>
      <c r="Z22" s="237"/>
      <c r="AA22" s="237"/>
      <c r="AB22" s="237"/>
      <c r="AC22" s="33"/>
    </row>
    <row r="23" spans="1:29" ht="37.5" customHeight="1">
      <c r="A23" s="109" t="s">
        <v>74</v>
      </c>
      <c r="B23" s="34">
        <v>1</v>
      </c>
      <c r="C23" s="34">
        <v>2</v>
      </c>
      <c r="D23" s="34">
        <v>3</v>
      </c>
      <c r="E23" s="34">
        <v>4</v>
      </c>
      <c r="F23" s="34">
        <v>5</v>
      </c>
      <c r="G23" s="34">
        <v>6</v>
      </c>
      <c r="H23" s="34">
        <v>7</v>
      </c>
      <c r="I23" s="34">
        <v>8</v>
      </c>
      <c r="J23" s="34">
        <v>9</v>
      </c>
      <c r="K23" s="34">
        <v>10</v>
      </c>
      <c r="L23" s="34">
        <v>11</v>
      </c>
      <c r="M23" s="34">
        <v>12</v>
      </c>
      <c r="N23" s="34">
        <v>13</v>
      </c>
      <c r="O23" s="34">
        <v>14</v>
      </c>
      <c r="P23" s="34">
        <v>15</v>
      </c>
      <c r="Q23" s="34">
        <v>16</v>
      </c>
      <c r="R23" s="34">
        <v>17</v>
      </c>
      <c r="S23" s="233"/>
      <c r="T23" s="32"/>
      <c r="U23" s="32"/>
      <c r="V23" s="245"/>
      <c r="W23" s="33"/>
      <c r="X23" s="42"/>
      <c r="Y23" s="42"/>
      <c r="Z23" s="42"/>
      <c r="AA23" s="42"/>
      <c r="AB23" s="42"/>
      <c r="AC23" s="42"/>
    </row>
    <row r="24" spans="1:29" ht="12.75">
      <c r="A24" s="39" t="s">
        <v>75</v>
      </c>
      <c r="B24" s="39">
        <v>36</v>
      </c>
      <c r="C24" s="39">
        <v>36</v>
      </c>
      <c r="D24" s="39">
        <v>36</v>
      </c>
      <c r="E24" s="39">
        <v>36</v>
      </c>
      <c r="F24" s="39">
        <v>30</v>
      </c>
      <c r="G24" s="39">
        <v>30</v>
      </c>
      <c r="H24" s="39">
        <v>30</v>
      </c>
      <c r="I24" s="39">
        <v>30</v>
      </c>
      <c r="J24" s="39">
        <v>30</v>
      </c>
      <c r="K24" s="39">
        <v>30</v>
      </c>
      <c r="L24" s="39">
        <v>30</v>
      </c>
      <c r="M24" s="39">
        <v>30</v>
      </c>
      <c r="N24" s="39">
        <v>30</v>
      </c>
      <c r="O24" s="39">
        <v>30</v>
      </c>
      <c r="P24" s="39">
        <v>30</v>
      </c>
      <c r="Q24" s="39">
        <v>30</v>
      </c>
      <c r="R24" s="39">
        <v>22</v>
      </c>
      <c r="S24" s="39">
        <f>SUM(B24:R24)</f>
        <v>526</v>
      </c>
      <c r="T24" s="36"/>
      <c r="U24" s="36"/>
      <c r="V24" s="246"/>
      <c r="W24" s="38"/>
      <c r="X24" s="38"/>
      <c r="Y24" s="38"/>
      <c r="Z24" s="38"/>
      <c r="AA24" s="38"/>
      <c r="AB24" s="38"/>
      <c r="AC24" s="38"/>
    </row>
    <row r="25" spans="1:29" ht="12.75">
      <c r="A25" s="39" t="s">
        <v>76</v>
      </c>
      <c r="B25" s="39"/>
      <c r="C25" s="39"/>
      <c r="D25" s="39"/>
      <c r="E25" s="39"/>
      <c r="F25" s="39">
        <v>6</v>
      </c>
      <c r="G25" s="39">
        <v>6</v>
      </c>
      <c r="H25" s="39">
        <v>6</v>
      </c>
      <c r="I25" s="39">
        <v>6</v>
      </c>
      <c r="J25" s="39">
        <v>6</v>
      </c>
      <c r="K25" s="39">
        <v>6</v>
      </c>
      <c r="L25" s="39">
        <v>6</v>
      </c>
      <c r="M25" s="39">
        <v>6</v>
      </c>
      <c r="N25" s="39">
        <v>6</v>
      </c>
      <c r="O25" s="39">
        <v>6</v>
      </c>
      <c r="P25" s="39">
        <v>6</v>
      </c>
      <c r="Q25" s="39">
        <v>6</v>
      </c>
      <c r="R25" s="39"/>
      <c r="S25" s="39">
        <f>SUM(B25:R25)</f>
        <v>72</v>
      </c>
      <c r="T25" s="36"/>
      <c r="U25" s="36"/>
      <c r="V25" s="246"/>
      <c r="W25" s="38"/>
      <c r="X25" s="38"/>
      <c r="Y25" s="38"/>
      <c r="Z25" s="38"/>
      <c r="AA25" s="38"/>
      <c r="AB25" s="38"/>
      <c r="AC25" s="38"/>
    </row>
    <row r="26" spans="1:29" ht="12.75">
      <c r="A26" s="39" t="s">
        <v>77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110"/>
      <c r="M26" s="39"/>
      <c r="N26" s="39"/>
      <c r="O26" s="39"/>
      <c r="P26" s="39"/>
      <c r="Q26" s="39"/>
      <c r="R26" s="39"/>
      <c r="S26" s="39">
        <f>SUM(B26:R26)</f>
        <v>0</v>
      </c>
      <c r="T26" s="36"/>
      <c r="U26" s="36"/>
      <c r="V26" s="246"/>
      <c r="W26" s="38"/>
      <c r="X26" s="38"/>
      <c r="Y26" s="38"/>
      <c r="Z26" s="38"/>
      <c r="AA26" s="38"/>
      <c r="AB26" s="38"/>
      <c r="AC26" s="38"/>
    </row>
    <row r="27" spans="1:29" ht="12.75">
      <c r="A27" s="39" t="s">
        <v>87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10"/>
      <c r="M27" s="39"/>
      <c r="N27" s="39"/>
      <c r="O27" s="39"/>
      <c r="P27" s="39"/>
      <c r="Q27" s="39"/>
      <c r="R27" s="39">
        <v>14</v>
      </c>
      <c r="S27" s="39">
        <f>SUM(R27)</f>
        <v>14</v>
      </c>
      <c r="T27" s="36"/>
      <c r="U27" s="36"/>
      <c r="V27" s="37"/>
      <c r="W27" s="38"/>
      <c r="X27" s="38"/>
      <c r="Y27" s="38"/>
      <c r="Z27" s="38"/>
      <c r="AA27" s="38"/>
      <c r="AB27" s="38"/>
      <c r="AC27" s="38"/>
    </row>
    <row r="28" spans="1:29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43"/>
      <c r="M28" s="38"/>
      <c r="N28" s="38"/>
      <c r="O28" s="38"/>
      <c r="P28" s="38"/>
      <c r="Q28" s="38"/>
      <c r="R28" s="38"/>
      <c r="S28" s="36"/>
      <c r="T28" s="36"/>
      <c r="U28" s="36"/>
      <c r="V28" s="37"/>
      <c r="W28" s="38"/>
      <c r="X28" s="38"/>
      <c r="Y28" s="38"/>
      <c r="Z28" s="38"/>
      <c r="AA28" s="38"/>
      <c r="AB28" s="38"/>
      <c r="AC28" s="38"/>
    </row>
    <row r="29" spans="1:29" ht="12.75">
      <c r="A29" s="30" t="s">
        <v>11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43"/>
      <c r="M29" s="38"/>
      <c r="N29" s="38"/>
      <c r="O29" s="38"/>
      <c r="P29" s="38"/>
      <c r="Q29" s="38"/>
      <c r="R29" s="38"/>
      <c r="S29" s="36"/>
      <c r="T29" s="36"/>
      <c r="U29" s="36"/>
      <c r="V29" s="37"/>
      <c r="W29" s="38"/>
      <c r="X29" s="38"/>
      <c r="Y29" s="38"/>
      <c r="Z29" s="38"/>
      <c r="AA29" s="38"/>
      <c r="AB29" s="38"/>
      <c r="AC29" s="38"/>
    </row>
    <row r="30" spans="1:29" ht="12.75">
      <c r="A30" s="109" t="s">
        <v>68</v>
      </c>
      <c r="B30" s="234" t="s">
        <v>78</v>
      </c>
      <c r="C30" s="234"/>
      <c r="D30" s="234"/>
      <c r="E30" s="234"/>
      <c r="F30" s="234"/>
      <c r="G30" s="234" t="s">
        <v>79</v>
      </c>
      <c r="H30" s="234"/>
      <c r="I30" s="234"/>
      <c r="J30" s="234"/>
      <c r="K30" s="234" t="s">
        <v>80</v>
      </c>
      <c r="L30" s="234"/>
      <c r="M30" s="234"/>
      <c r="N30" s="234"/>
      <c r="O30" s="234" t="s">
        <v>81</v>
      </c>
      <c r="P30" s="234"/>
      <c r="Q30" s="234"/>
      <c r="R30" s="234"/>
      <c r="S30" s="234"/>
      <c r="T30" s="234" t="s">
        <v>82</v>
      </c>
      <c r="U30" s="234"/>
      <c r="V30" s="234"/>
      <c r="W30" s="234"/>
      <c r="X30" s="234" t="s">
        <v>83</v>
      </c>
      <c r="Y30" s="234"/>
      <c r="Z30" s="234"/>
      <c r="AA30" s="234"/>
      <c r="AB30" s="233" t="s">
        <v>90</v>
      </c>
      <c r="AC30" s="233" t="s">
        <v>91</v>
      </c>
    </row>
    <row r="31" spans="1:29" ht="36" customHeight="1">
      <c r="A31" s="109" t="s">
        <v>74</v>
      </c>
      <c r="B31" s="244"/>
      <c r="C31" s="244"/>
      <c r="D31" s="34">
        <v>18</v>
      </c>
      <c r="E31" s="34">
        <v>19</v>
      </c>
      <c r="F31" s="34">
        <v>20</v>
      </c>
      <c r="G31" s="34">
        <v>21</v>
      </c>
      <c r="H31" s="34">
        <v>22</v>
      </c>
      <c r="I31" s="34">
        <v>23</v>
      </c>
      <c r="J31" s="34">
        <v>24</v>
      </c>
      <c r="K31" s="34">
        <v>25</v>
      </c>
      <c r="L31" s="34">
        <v>26</v>
      </c>
      <c r="M31" s="39">
        <v>27</v>
      </c>
      <c r="N31" s="34">
        <v>28</v>
      </c>
      <c r="O31" s="34">
        <v>29</v>
      </c>
      <c r="P31" s="34">
        <v>30</v>
      </c>
      <c r="Q31" s="34">
        <v>31</v>
      </c>
      <c r="R31" s="34">
        <v>32</v>
      </c>
      <c r="S31" s="34">
        <v>33</v>
      </c>
      <c r="T31" s="34">
        <v>34</v>
      </c>
      <c r="U31" s="34">
        <v>35</v>
      </c>
      <c r="V31" s="34">
        <v>36</v>
      </c>
      <c r="W31" s="34">
        <v>37</v>
      </c>
      <c r="X31" s="34">
        <v>38</v>
      </c>
      <c r="Y31" s="34">
        <v>39</v>
      </c>
      <c r="Z31" s="34">
        <v>40</v>
      </c>
      <c r="AA31" s="34">
        <v>41</v>
      </c>
      <c r="AB31" s="233"/>
      <c r="AC31" s="233"/>
    </row>
    <row r="32" spans="1:29" ht="12.75">
      <c r="A32" s="39" t="s">
        <v>75</v>
      </c>
      <c r="B32" s="238" t="s">
        <v>86</v>
      </c>
      <c r="C32" s="239"/>
      <c r="D32" s="39">
        <v>36</v>
      </c>
      <c r="E32" s="39">
        <v>36</v>
      </c>
      <c r="F32" s="39">
        <v>36</v>
      </c>
      <c r="G32" s="39">
        <v>36</v>
      </c>
      <c r="H32" s="39">
        <v>36</v>
      </c>
      <c r="I32" s="39">
        <v>36</v>
      </c>
      <c r="J32" s="39">
        <v>36</v>
      </c>
      <c r="K32" s="39">
        <v>36</v>
      </c>
      <c r="L32" s="39">
        <v>36</v>
      </c>
      <c r="M32" s="39">
        <v>36</v>
      </c>
      <c r="N32" s="39">
        <v>36</v>
      </c>
      <c r="O32" s="39">
        <v>36</v>
      </c>
      <c r="P32" s="39">
        <v>36</v>
      </c>
      <c r="Q32" s="39">
        <v>36</v>
      </c>
      <c r="R32" s="39">
        <v>36</v>
      </c>
      <c r="S32" s="39">
        <v>36</v>
      </c>
      <c r="T32" s="39">
        <v>36</v>
      </c>
      <c r="U32" s="39"/>
      <c r="V32" s="39"/>
      <c r="W32" s="39"/>
      <c r="X32" s="39"/>
      <c r="Y32" s="39">
        <v>24</v>
      </c>
      <c r="Z32" s="39">
        <v>36</v>
      </c>
      <c r="AA32" s="39">
        <v>18</v>
      </c>
      <c r="AB32" s="39">
        <f>SUM(D32:AA32)</f>
        <v>690</v>
      </c>
      <c r="AC32" s="39">
        <f>S24+AB32</f>
        <v>1216</v>
      </c>
    </row>
    <row r="33" spans="1:29" ht="12" customHeight="1">
      <c r="A33" s="39" t="s">
        <v>76</v>
      </c>
      <c r="B33" s="240"/>
      <c r="C33" s="241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120"/>
      <c r="V33" s="39"/>
      <c r="W33" s="39"/>
      <c r="X33" s="39"/>
      <c r="Y33" s="39"/>
      <c r="Z33" s="39"/>
      <c r="AA33" s="39"/>
      <c r="AB33" s="39">
        <f>SUM(D33:AA33)</f>
        <v>0</v>
      </c>
      <c r="AC33" s="39">
        <f>S25+AB33</f>
        <v>72</v>
      </c>
    </row>
    <row r="34" spans="1:29" ht="9" customHeight="1">
      <c r="A34" s="39" t="s">
        <v>77</v>
      </c>
      <c r="B34" s="240"/>
      <c r="C34" s="241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14"/>
      <c r="U34" s="179">
        <v>36</v>
      </c>
      <c r="V34" s="39">
        <v>36</v>
      </c>
      <c r="W34" s="39">
        <v>36</v>
      </c>
      <c r="X34" s="39">
        <v>36</v>
      </c>
      <c r="Y34" s="39"/>
      <c r="Z34" s="39"/>
      <c r="AA34" s="39"/>
      <c r="AB34" s="39">
        <f>SUM(D34:AA34)</f>
        <v>144</v>
      </c>
      <c r="AC34" s="39">
        <f>S26+AB34</f>
        <v>144</v>
      </c>
    </row>
    <row r="35" spans="1:29" ht="12" customHeight="1">
      <c r="A35" s="39" t="s">
        <v>87</v>
      </c>
      <c r="B35" s="242"/>
      <c r="C35" s="24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121"/>
      <c r="V35" s="39"/>
      <c r="W35" s="39"/>
      <c r="X35" s="39"/>
      <c r="Y35" s="39">
        <v>12</v>
      </c>
      <c r="Z35" s="39"/>
      <c r="AA35" s="39">
        <v>18</v>
      </c>
      <c r="AB35" s="39">
        <f>SUM(D35:AA35)</f>
        <v>30</v>
      </c>
      <c r="AC35" s="39">
        <f>S27+AB35</f>
        <v>44</v>
      </c>
    </row>
    <row r="36" spans="1:29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0"/>
      <c r="AA36" s="40"/>
      <c r="AB36" s="36"/>
      <c r="AC36" s="36"/>
    </row>
    <row r="37" spans="1:29" ht="18">
      <c r="A37" s="45" t="s">
        <v>92</v>
      </c>
      <c r="B37" s="27"/>
      <c r="C37" s="27"/>
      <c r="D37" s="27"/>
      <c r="E37" s="27"/>
      <c r="F37" s="31"/>
      <c r="G37" s="27"/>
      <c r="H37" s="27"/>
      <c r="I37" s="27"/>
      <c r="J37" s="31"/>
      <c r="K37" s="28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  <c r="W37" s="25"/>
      <c r="X37" s="28"/>
      <c r="Y37" s="28"/>
      <c r="Z37" s="28"/>
      <c r="AA37" s="28"/>
      <c r="AB37" s="29"/>
      <c r="AC37" s="29"/>
    </row>
    <row r="38" spans="1:29" ht="12.75">
      <c r="A38" s="30" t="s">
        <v>12</v>
      </c>
      <c r="B38" s="41"/>
      <c r="C38" s="27"/>
      <c r="D38" s="27"/>
      <c r="E38" s="31"/>
      <c r="F38" s="41"/>
      <c r="G38" s="31"/>
      <c r="H38" s="27"/>
      <c r="I38" s="31"/>
      <c r="J38" s="41"/>
      <c r="K38" s="4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2.75">
      <c r="A39" s="109" t="s">
        <v>68</v>
      </c>
      <c r="B39" s="234" t="s">
        <v>69</v>
      </c>
      <c r="C39" s="234"/>
      <c r="D39" s="234"/>
      <c r="E39" s="234"/>
      <c r="F39" s="234" t="s">
        <v>70</v>
      </c>
      <c r="G39" s="234"/>
      <c r="H39" s="234"/>
      <c r="I39" s="234"/>
      <c r="J39" s="234"/>
      <c r="K39" s="234" t="s">
        <v>71</v>
      </c>
      <c r="L39" s="234"/>
      <c r="M39" s="234"/>
      <c r="N39" s="234"/>
      <c r="O39" s="234" t="s">
        <v>72</v>
      </c>
      <c r="P39" s="234"/>
      <c r="Q39" s="234"/>
      <c r="R39" s="234"/>
      <c r="S39" s="233" t="s">
        <v>108</v>
      </c>
      <c r="T39" s="32"/>
      <c r="U39" s="32"/>
      <c r="V39" s="245"/>
      <c r="W39" s="33"/>
      <c r="X39" s="237"/>
      <c r="Y39" s="237"/>
      <c r="Z39" s="237"/>
      <c r="AA39" s="237"/>
      <c r="AB39" s="237"/>
      <c r="AC39" s="33"/>
    </row>
    <row r="40" spans="1:29" ht="37.5" customHeight="1">
      <c r="A40" s="109" t="s">
        <v>74</v>
      </c>
      <c r="B40" s="34">
        <v>1</v>
      </c>
      <c r="C40" s="34">
        <v>2</v>
      </c>
      <c r="D40" s="34">
        <v>3</v>
      </c>
      <c r="E40" s="34">
        <v>4</v>
      </c>
      <c r="F40" s="34">
        <v>5</v>
      </c>
      <c r="G40" s="34">
        <v>6</v>
      </c>
      <c r="H40" s="34">
        <v>7</v>
      </c>
      <c r="I40" s="34">
        <v>8</v>
      </c>
      <c r="J40" s="34">
        <v>9</v>
      </c>
      <c r="K40" s="34">
        <v>10</v>
      </c>
      <c r="L40" s="34">
        <v>11</v>
      </c>
      <c r="M40" s="34">
        <v>12</v>
      </c>
      <c r="N40" s="34">
        <v>13</v>
      </c>
      <c r="O40" s="34">
        <v>14</v>
      </c>
      <c r="P40" s="34">
        <v>15</v>
      </c>
      <c r="Q40" s="34">
        <v>16</v>
      </c>
      <c r="R40" s="34">
        <v>17</v>
      </c>
      <c r="S40" s="233"/>
      <c r="T40" s="32"/>
      <c r="U40" s="32"/>
      <c r="V40" s="245"/>
      <c r="W40" s="33"/>
      <c r="X40" s="42"/>
      <c r="Y40" s="42"/>
      <c r="Z40" s="42"/>
      <c r="AA40" s="42"/>
      <c r="AB40" s="42"/>
      <c r="AC40" s="42"/>
    </row>
    <row r="41" spans="1:29" ht="12.75">
      <c r="A41" s="39" t="s">
        <v>75</v>
      </c>
      <c r="B41" s="39">
        <v>30</v>
      </c>
      <c r="C41" s="39">
        <v>30</v>
      </c>
      <c r="D41" s="39">
        <v>30</v>
      </c>
      <c r="E41" s="39">
        <v>30</v>
      </c>
      <c r="F41" s="39">
        <v>30</v>
      </c>
      <c r="G41" s="39">
        <v>30</v>
      </c>
      <c r="H41" s="39">
        <v>24</v>
      </c>
      <c r="I41" s="39">
        <v>24</v>
      </c>
      <c r="J41" s="39">
        <v>24</v>
      </c>
      <c r="K41" s="39">
        <v>36</v>
      </c>
      <c r="L41" s="39">
        <v>36</v>
      </c>
      <c r="M41" s="39">
        <v>36</v>
      </c>
      <c r="N41" s="39">
        <v>36</v>
      </c>
      <c r="O41" s="39">
        <v>36</v>
      </c>
      <c r="P41" s="39">
        <v>36</v>
      </c>
      <c r="Q41" s="39">
        <v>36</v>
      </c>
      <c r="R41" s="39">
        <v>12</v>
      </c>
      <c r="S41" s="39">
        <f>SUM(B41:R41)</f>
        <v>516</v>
      </c>
      <c r="T41" s="36"/>
      <c r="U41" s="36"/>
      <c r="V41" s="246"/>
      <c r="W41" s="38"/>
      <c r="X41" s="38"/>
      <c r="Y41" s="38"/>
      <c r="Z41" s="38"/>
      <c r="AA41" s="38"/>
      <c r="AB41" s="38"/>
      <c r="AC41" s="38"/>
    </row>
    <row r="42" spans="1:29" ht="12.75">
      <c r="A42" s="39" t="s">
        <v>76</v>
      </c>
      <c r="B42" s="39">
        <v>6</v>
      </c>
      <c r="C42" s="39">
        <v>6</v>
      </c>
      <c r="D42" s="39">
        <v>6</v>
      </c>
      <c r="E42" s="39">
        <v>6</v>
      </c>
      <c r="F42" s="39">
        <v>6</v>
      </c>
      <c r="G42" s="39">
        <v>6</v>
      </c>
      <c r="H42" s="39">
        <v>12</v>
      </c>
      <c r="I42" s="39">
        <v>12</v>
      </c>
      <c r="J42" s="39">
        <v>12</v>
      </c>
      <c r="K42" s="39"/>
      <c r="L42" s="39"/>
      <c r="M42" s="39"/>
      <c r="N42" s="39"/>
      <c r="O42" s="176"/>
      <c r="P42" s="39"/>
      <c r="Q42" s="39"/>
      <c r="R42" s="39"/>
      <c r="S42" s="39">
        <f>SUM(B42:R42)</f>
        <v>72</v>
      </c>
      <c r="T42" s="36"/>
      <c r="U42" s="36"/>
      <c r="V42" s="246"/>
      <c r="W42" s="38"/>
      <c r="X42" s="38"/>
      <c r="Y42" s="38"/>
      <c r="Z42" s="38"/>
      <c r="AA42" s="38"/>
      <c r="AB42" s="38"/>
      <c r="AC42" s="38"/>
    </row>
    <row r="43" spans="1:29" ht="12.75">
      <c r="A43" s="39" t="s">
        <v>77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52"/>
      <c r="S43" s="39">
        <f>SUM(B43:R43)</f>
        <v>0</v>
      </c>
      <c r="T43" s="36"/>
      <c r="U43" s="36"/>
      <c r="V43" s="246"/>
      <c r="W43" s="38"/>
      <c r="X43" s="38"/>
      <c r="Y43" s="38"/>
      <c r="Z43" s="38"/>
      <c r="AA43" s="38"/>
      <c r="AB43" s="38"/>
      <c r="AC43" s="38"/>
    </row>
    <row r="44" spans="1:29" ht="12.75">
      <c r="A44" s="39" t="s">
        <v>87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110"/>
      <c r="M44" s="39"/>
      <c r="N44" s="39"/>
      <c r="O44" s="39"/>
      <c r="P44" s="39"/>
      <c r="Q44" s="39"/>
      <c r="R44" s="39">
        <v>24</v>
      </c>
      <c r="S44" s="39">
        <f>SUM(B44:R44)</f>
        <v>24</v>
      </c>
      <c r="T44" s="36"/>
      <c r="U44" s="36"/>
      <c r="V44" s="37"/>
      <c r="W44" s="38"/>
      <c r="X44" s="38"/>
      <c r="Y44" s="38"/>
      <c r="Z44" s="38"/>
      <c r="AA44" s="38"/>
      <c r="AB44" s="38"/>
      <c r="AC44" s="38"/>
    </row>
    <row r="45" spans="1:29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43"/>
      <c r="M45" s="38"/>
      <c r="N45" s="38"/>
      <c r="O45" s="38"/>
      <c r="P45" s="38"/>
      <c r="Q45" s="38"/>
      <c r="R45" s="38"/>
      <c r="S45" s="36"/>
      <c r="T45" s="36"/>
      <c r="U45" s="36"/>
      <c r="V45" s="37"/>
      <c r="W45" s="38"/>
      <c r="X45" s="38"/>
      <c r="Y45" s="38"/>
      <c r="Z45" s="38"/>
      <c r="AA45" s="38"/>
      <c r="AB45" s="38"/>
      <c r="AC45" s="38"/>
    </row>
    <row r="46" spans="1:29" ht="12.75">
      <c r="A46" s="30" t="s">
        <v>107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43"/>
      <c r="M46" s="38"/>
      <c r="N46" s="38"/>
      <c r="O46" s="38"/>
      <c r="P46" s="38"/>
      <c r="Q46" s="38"/>
      <c r="R46" s="38"/>
      <c r="S46" s="36"/>
      <c r="T46" s="36"/>
      <c r="U46" s="36"/>
      <c r="V46" s="37"/>
      <c r="W46" s="38"/>
      <c r="X46" s="38"/>
      <c r="Y46" s="38"/>
      <c r="Z46" s="38"/>
      <c r="AA46" s="38"/>
      <c r="AB46" s="38"/>
      <c r="AC46" s="38"/>
    </row>
    <row r="47" spans="1:29" ht="12.75">
      <c r="A47" s="109" t="s">
        <v>68</v>
      </c>
      <c r="B47" s="234" t="s">
        <v>78</v>
      </c>
      <c r="C47" s="234"/>
      <c r="D47" s="234"/>
      <c r="E47" s="234"/>
      <c r="F47" s="234"/>
      <c r="G47" s="234" t="s">
        <v>79</v>
      </c>
      <c r="H47" s="234"/>
      <c r="I47" s="234"/>
      <c r="J47" s="234"/>
      <c r="K47" s="234" t="s">
        <v>80</v>
      </c>
      <c r="L47" s="234"/>
      <c r="M47" s="234"/>
      <c r="N47" s="234"/>
      <c r="O47" s="234" t="s">
        <v>81</v>
      </c>
      <c r="P47" s="234"/>
      <c r="Q47" s="234"/>
      <c r="R47" s="234"/>
      <c r="S47" s="234"/>
      <c r="T47" s="234" t="s">
        <v>82</v>
      </c>
      <c r="U47" s="234"/>
      <c r="V47" s="234"/>
      <c r="W47" s="234"/>
      <c r="X47" s="234" t="s">
        <v>83</v>
      </c>
      <c r="Y47" s="234"/>
      <c r="Z47" s="234"/>
      <c r="AA47" s="234"/>
      <c r="AB47" s="233" t="s">
        <v>109</v>
      </c>
      <c r="AC47" s="233" t="s">
        <v>93</v>
      </c>
    </row>
    <row r="48" spans="1:29" ht="36" customHeight="1">
      <c r="A48" s="109" t="s">
        <v>74</v>
      </c>
      <c r="B48" s="244"/>
      <c r="C48" s="244"/>
      <c r="D48" s="34">
        <v>18</v>
      </c>
      <c r="E48" s="34">
        <v>19</v>
      </c>
      <c r="F48" s="34">
        <v>20</v>
      </c>
      <c r="G48" s="34">
        <v>21</v>
      </c>
      <c r="H48" s="34">
        <v>22</v>
      </c>
      <c r="I48" s="34">
        <v>23</v>
      </c>
      <c r="J48" s="34">
        <v>24</v>
      </c>
      <c r="K48" s="34">
        <v>25</v>
      </c>
      <c r="L48" s="34">
        <v>26</v>
      </c>
      <c r="M48" s="39">
        <v>27</v>
      </c>
      <c r="N48" s="34">
        <v>28</v>
      </c>
      <c r="O48" s="34">
        <v>29</v>
      </c>
      <c r="P48" s="34">
        <v>30</v>
      </c>
      <c r="Q48" s="34">
        <v>31</v>
      </c>
      <c r="R48" s="34">
        <v>32</v>
      </c>
      <c r="S48" s="34">
        <v>33</v>
      </c>
      <c r="T48" s="34">
        <v>34</v>
      </c>
      <c r="U48" s="34">
        <v>35</v>
      </c>
      <c r="V48" s="34">
        <v>36</v>
      </c>
      <c r="W48" s="34">
        <v>37</v>
      </c>
      <c r="X48" s="34">
        <v>38</v>
      </c>
      <c r="Y48" s="34">
        <v>39</v>
      </c>
      <c r="Z48" s="34">
        <v>40</v>
      </c>
      <c r="AA48" s="34">
        <v>41</v>
      </c>
      <c r="AB48" s="233"/>
      <c r="AC48" s="233"/>
    </row>
    <row r="49" spans="1:29" ht="12.75">
      <c r="A49" s="39" t="s">
        <v>75</v>
      </c>
      <c r="B49" s="238" t="s">
        <v>86</v>
      </c>
      <c r="C49" s="239"/>
      <c r="D49" s="39">
        <v>36</v>
      </c>
      <c r="E49" s="39"/>
      <c r="F49" s="39"/>
      <c r="G49" s="39">
        <v>24</v>
      </c>
      <c r="H49" s="39">
        <v>36</v>
      </c>
      <c r="I49" s="39">
        <v>36</v>
      </c>
      <c r="J49" s="39">
        <v>36</v>
      </c>
      <c r="K49" s="39">
        <v>36</v>
      </c>
      <c r="L49" s="39">
        <v>36</v>
      </c>
      <c r="M49" s="39">
        <v>24</v>
      </c>
      <c r="N49" s="39">
        <v>24</v>
      </c>
      <c r="O49" s="39">
        <v>24</v>
      </c>
      <c r="P49" s="39">
        <v>24</v>
      </c>
      <c r="Q49" s="39">
        <v>24</v>
      </c>
      <c r="R49" s="39">
        <v>24</v>
      </c>
      <c r="S49" s="39">
        <v>24</v>
      </c>
      <c r="T49" s="52">
        <v>24</v>
      </c>
      <c r="U49" s="52">
        <v>24</v>
      </c>
      <c r="V49" s="39"/>
      <c r="W49" s="39"/>
      <c r="X49" s="52"/>
      <c r="Y49" s="39">
        <v>4</v>
      </c>
      <c r="Z49" s="39"/>
      <c r="AA49" s="39"/>
      <c r="AB49" s="39">
        <f>SUM(D49:AA49)</f>
        <v>460</v>
      </c>
      <c r="AC49" s="39">
        <f>S41+AB49</f>
        <v>976</v>
      </c>
    </row>
    <row r="50" spans="1:29" ht="12.75">
      <c r="A50" s="39" t="s">
        <v>76</v>
      </c>
      <c r="B50" s="240"/>
      <c r="C50" s="241"/>
      <c r="D50" s="39"/>
      <c r="E50" s="39"/>
      <c r="F50" s="39"/>
      <c r="G50" s="39"/>
      <c r="H50" s="39"/>
      <c r="I50" s="39"/>
      <c r="J50" s="39"/>
      <c r="K50" s="39"/>
      <c r="L50" s="39"/>
      <c r="M50" s="39">
        <v>12</v>
      </c>
      <c r="N50" s="39">
        <v>12</v>
      </c>
      <c r="O50" s="39">
        <v>12</v>
      </c>
      <c r="P50" s="39">
        <v>12</v>
      </c>
      <c r="Q50" s="39">
        <v>12</v>
      </c>
      <c r="R50" s="39">
        <v>12</v>
      </c>
      <c r="S50" s="39">
        <v>12</v>
      </c>
      <c r="T50" s="52">
        <v>12</v>
      </c>
      <c r="U50" s="110">
        <v>12</v>
      </c>
      <c r="V50" s="39"/>
      <c r="W50" s="39"/>
      <c r="X50" s="52"/>
      <c r="Y50" s="39"/>
      <c r="Z50" s="39"/>
      <c r="AA50" s="39"/>
      <c r="AB50" s="39">
        <f>SUM(D50:Z50)</f>
        <v>108</v>
      </c>
      <c r="AC50" s="39">
        <f>S42+AB50</f>
        <v>180</v>
      </c>
    </row>
    <row r="51" spans="1:29" ht="12.75">
      <c r="A51" s="39" t="s">
        <v>77</v>
      </c>
      <c r="B51" s="240"/>
      <c r="C51" s="241"/>
      <c r="D51" s="39"/>
      <c r="E51" s="39">
        <v>36</v>
      </c>
      <c r="F51" s="39">
        <v>36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>
        <v>36</v>
      </c>
      <c r="W51" s="39">
        <v>36</v>
      </c>
      <c r="X51" s="52">
        <v>36</v>
      </c>
      <c r="Y51" s="39"/>
      <c r="Z51" s="39"/>
      <c r="AA51" s="39"/>
      <c r="AB51" s="39">
        <f>SUM(D51:AA51)</f>
        <v>180</v>
      </c>
      <c r="AC51" s="39">
        <f>S43+AB51</f>
        <v>180</v>
      </c>
    </row>
    <row r="52" spans="1:29" ht="12.75">
      <c r="A52" s="39" t="s">
        <v>87</v>
      </c>
      <c r="B52" s="240"/>
      <c r="C52" s="241"/>
      <c r="D52" s="39"/>
      <c r="E52" s="39"/>
      <c r="F52" s="39"/>
      <c r="G52" s="39">
        <v>12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44"/>
      <c r="V52" s="39"/>
      <c r="W52" s="39"/>
      <c r="X52" s="39"/>
      <c r="Y52" s="39">
        <v>32</v>
      </c>
      <c r="Z52" s="39"/>
      <c r="AA52" s="39"/>
      <c r="AB52" s="39">
        <f>SUM(D52:AA52)</f>
        <v>44</v>
      </c>
      <c r="AC52" s="39">
        <f>S44+AB52</f>
        <v>68</v>
      </c>
    </row>
    <row r="53" spans="1:29" ht="12.75">
      <c r="A53" s="39" t="s">
        <v>94</v>
      </c>
      <c r="B53" s="242"/>
      <c r="C53" s="243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44"/>
      <c r="V53" s="44"/>
      <c r="W53" s="39"/>
      <c r="X53" s="39"/>
      <c r="Y53" s="39"/>
      <c r="Z53" s="39">
        <v>36</v>
      </c>
      <c r="AA53" s="39">
        <v>36</v>
      </c>
      <c r="AB53" s="39">
        <f>SUM(D53:AA53)</f>
        <v>72</v>
      </c>
      <c r="AC53" s="39">
        <f>S45+AB53</f>
        <v>72</v>
      </c>
    </row>
    <row r="54" spans="1:29" ht="12.75">
      <c r="A54" s="41"/>
      <c r="B54" s="41"/>
      <c r="C54" s="41"/>
      <c r="D54" s="41"/>
      <c r="E54" s="41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1"/>
      <c r="W54" s="41"/>
      <c r="X54" s="46"/>
      <c r="Y54" s="46"/>
      <c r="Z54" s="46"/>
      <c r="AA54" s="46"/>
      <c r="AB54" s="46"/>
      <c r="AC54" s="46"/>
    </row>
    <row r="55" spans="1:29" ht="12.75">
      <c r="A55" s="47"/>
      <c r="B55" s="48" t="s">
        <v>75</v>
      </c>
      <c r="C55" s="41" t="s">
        <v>95</v>
      </c>
      <c r="D55" s="41"/>
      <c r="E55" s="41"/>
      <c r="F55" s="41"/>
      <c r="G55" s="46"/>
      <c r="H55" s="28"/>
      <c r="I55" s="46" t="s">
        <v>86</v>
      </c>
      <c r="J55" s="41" t="s">
        <v>96</v>
      </c>
      <c r="K55" s="46"/>
      <c r="L55" s="46"/>
      <c r="M55" s="46"/>
      <c r="N55" s="46"/>
      <c r="O55" s="46"/>
      <c r="P55" s="46"/>
      <c r="Q55" s="47"/>
      <c r="R55" s="46"/>
      <c r="S55" s="46"/>
      <c r="T55" s="46"/>
      <c r="U55" s="46"/>
      <c r="V55" s="41"/>
      <c r="W55" s="41"/>
      <c r="X55" s="28"/>
      <c r="Y55" s="28"/>
      <c r="Z55" s="28"/>
      <c r="AA55" s="28"/>
      <c r="AB55" s="28"/>
      <c r="AC55" s="28"/>
    </row>
    <row r="56" spans="1:29" ht="12.75">
      <c r="A56" s="47"/>
      <c r="B56" s="48" t="s">
        <v>76</v>
      </c>
      <c r="C56" s="41" t="s">
        <v>97</v>
      </c>
      <c r="D56" s="41"/>
      <c r="E56" s="41"/>
      <c r="F56" s="41"/>
      <c r="G56" s="46"/>
      <c r="H56" s="28"/>
      <c r="I56" s="48" t="s">
        <v>77</v>
      </c>
      <c r="J56" s="41" t="s">
        <v>98</v>
      </c>
      <c r="K56" s="46"/>
      <c r="L56" s="46"/>
      <c r="M56" s="46"/>
      <c r="N56" s="46"/>
      <c r="O56" s="46"/>
      <c r="P56" s="46"/>
      <c r="Q56" s="47"/>
      <c r="R56" s="46"/>
      <c r="S56" s="46"/>
      <c r="T56" s="46"/>
      <c r="U56" s="46"/>
      <c r="V56" s="41"/>
      <c r="W56" s="41"/>
      <c r="X56" s="28"/>
      <c r="Y56" s="28"/>
      <c r="Z56" s="28"/>
      <c r="AA56" s="28"/>
      <c r="AB56" s="28"/>
      <c r="AC56" s="28"/>
    </row>
    <row r="57" spans="1:29" ht="12.75">
      <c r="A57" s="47"/>
      <c r="B57" s="48" t="s">
        <v>87</v>
      </c>
      <c r="C57" s="41" t="s">
        <v>99</v>
      </c>
      <c r="D57" s="41"/>
      <c r="E57" s="41"/>
      <c r="F57" s="41"/>
      <c r="G57" s="46"/>
      <c r="H57" s="28"/>
      <c r="I57" s="48" t="s">
        <v>94</v>
      </c>
      <c r="J57" s="41" t="s">
        <v>100</v>
      </c>
      <c r="K57" s="46"/>
      <c r="L57" s="46"/>
      <c r="M57" s="46"/>
      <c r="N57" s="46"/>
      <c r="O57" s="46"/>
      <c r="P57" s="46"/>
      <c r="Q57" s="47"/>
      <c r="R57" s="46"/>
      <c r="S57" s="46"/>
      <c r="T57" s="46"/>
      <c r="U57" s="46"/>
      <c r="V57" s="41"/>
      <c r="W57" s="41"/>
      <c r="X57" s="28"/>
      <c r="Y57" s="28"/>
      <c r="Z57" s="28"/>
      <c r="AA57" s="28"/>
      <c r="AB57" s="28"/>
      <c r="AC57" s="28"/>
    </row>
  </sheetData>
  <sheetProtection/>
  <mergeCells count="52">
    <mergeCell ref="B48:C48"/>
    <mergeCell ref="T47:W47"/>
    <mergeCell ref="X39:AB39"/>
    <mergeCell ref="V41:V43"/>
    <mergeCell ref="B49:C53"/>
    <mergeCell ref="O39:R39"/>
    <mergeCell ref="AB47:AB48"/>
    <mergeCell ref="B39:E39"/>
    <mergeCell ref="F39:J39"/>
    <mergeCell ref="K39:N39"/>
    <mergeCell ref="AC47:AC48"/>
    <mergeCell ref="B47:F47"/>
    <mergeCell ref="G47:J47"/>
    <mergeCell ref="K47:N47"/>
    <mergeCell ref="O47:S47"/>
    <mergeCell ref="AB30:AB31"/>
    <mergeCell ref="T30:W30"/>
    <mergeCell ref="X30:AA30"/>
    <mergeCell ref="X47:AA47"/>
    <mergeCell ref="B32:C35"/>
    <mergeCell ref="S39:S40"/>
    <mergeCell ref="V39:V40"/>
    <mergeCell ref="V24:V26"/>
    <mergeCell ref="O22:R22"/>
    <mergeCell ref="S22:S23"/>
    <mergeCell ref="V22:V23"/>
    <mergeCell ref="AC30:AC31"/>
    <mergeCell ref="B31:C31"/>
    <mergeCell ref="B30:F30"/>
    <mergeCell ref="G30:J30"/>
    <mergeCell ref="K30:N30"/>
    <mergeCell ref="O30:S30"/>
    <mergeCell ref="J13:N13"/>
    <mergeCell ref="O13:R13"/>
    <mergeCell ref="S13:W13"/>
    <mergeCell ref="B13:E13"/>
    <mergeCell ref="F13:I13"/>
    <mergeCell ref="X22:AB22"/>
    <mergeCell ref="B15:C18"/>
    <mergeCell ref="B22:E22"/>
    <mergeCell ref="F22:J22"/>
    <mergeCell ref="K22:N22"/>
    <mergeCell ref="AB13:AB14"/>
    <mergeCell ref="X13:AA13"/>
    <mergeCell ref="AC13:AC14"/>
    <mergeCell ref="A1:AC1"/>
    <mergeCell ref="A2:AC2"/>
    <mergeCell ref="B5:E5"/>
    <mergeCell ref="F5:I5"/>
    <mergeCell ref="J5:N5"/>
    <mergeCell ref="O5:R5"/>
    <mergeCell ref="S5:S6"/>
  </mergeCells>
  <printOptions/>
  <pageMargins left="0.27" right="0.24" top="0.39" bottom="0.3" header="0.29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4.75390625" style="0" customWidth="1"/>
    <col min="2" max="2" width="75.25390625" style="0" customWidth="1"/>
  </cols>
  <sheetData>
    <row r="1" spans="1:12" ht="12.75">
      <c r="A1" s="247" t="s">
        <v>183</v>
      </c>
      <c r="B1" s="248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5.5" customHeight="1">
      <c r="A2" s="249"/>
      <c r="B2" s="249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" ht="14.25">
      <c r="A3" s="13" t="s">
        <v>53</v>
      </c>
      <c r="B3" s="13" t="s">
        <v>54</v>
      </c>
    </row>
    <row r="4" spans="1:2" ht="15.75">
      <c r="A4" s="14"/>
      <c r="B4" s="15" t="s">
        <v>57</v>
      </c>
    </row>
    <row r="5" spans="1:2" ht="15.75">
      <c r="A5" s="20">
        <v>1</v>
      </c>
      <c r="B5" s="16" t="s">
        <v>167</v>
      </c>
    </row>
    <row r="6" spans="1:2" ht="15.75">
      <c r="A6" s="20">
        <v>2</v>
      </c>
      <c r="B6" s="16" t="s">
        <v>168</v>
      </c>
    </row>
    <row r="7" spans="1:2" ht="15.75">
      <c r="A7" s="20">
        <v>3</v>
      </c>
      <c r="B7" s="16" t="s">
        <v>184</v>
      </c>
    </row>
    <row r="8" spans="1:2" ht="15.75">
      <c r="A8" s="20">
        <v>4</v>
      </c>
      <c r="B8" s="16" t="s">
        <v>185</v>
      </c>
    </row>
    <row r="9" spans="1:2" ht="15.75">
      <c r="A9" s="20">
        <v>5</v>
      </c>
      <c r="B9" s="16" t="s">
        <v>186</v>
      </c>
    </row>
    <row r="10" spans="1:2" ht="15.75">
      <c r="A10" s="21"/>
      <c r="B10" s="132" t="s">
        <v>187</v>
      </c>
    </row>
    <row r="11" spans="1:2" ht="15.75">
      <c r="A11" s="21">
        <v>6</v>
      </c>
      <c r="B11" s="16" t="s">
        <v>188</v>
      </c>
    </row>
    <row r="12" spans="1:2" ht="15.75">
      <c r="A12" s="21"/>
      <c r="B12" s="132" t="s">
        <v>58</v>
      </c>
    </row>
    <row r="13" spans="1:2" ht="15.75">
      <c r="A13" s="21">
        <v>7</v>
      </c>
      <c r="B13" s="16" t="s">
        <v>189</v>
      </c>
    </row>
    <row r="14" spans="1:2" ht="15.75">
      <c r="A14" s="20">
        <v>8</v>
      </c>
      <c r="B14" s="16" t="s">
        <v>190</v>
      </c>
    </row>
    <row r="15" spans="1:2" ht="15.75">
      <c r="A15" s="20">
        <v>9</v>
      </c>
      <c r="B15" s="16" t="s">
        <v>191</v>
      </c>
    </row>
    <row r="16" spans="1:2" ht="15.75">
      <c r="A16" s="20">
        <v>10</v>
      </c>
      <c r="B16" s="16" t="s">
        <v>192</v>
      </c>
    </row>
    <row r="17" spans="1:2" ht="15.75">
      <c r="A17" s="20"/>
      <c r="B17" s="132" t="s">
        <v>193</v>
      </c>
    </row>
    <row r="18" spans="1:2" ht="15.75">
      <c r="A18" s="20">
        <v>11</v>
      </c>
      <c r="B18" s="16" t="s">
        <v>194</v>
      </c>
    </row>
    <row r="19" spans="1:2" ht="15.75">
      <c r="A19" s="20">
        <v>12</v>
      </c>
      <c r="B19" s="133" t="s">
        <v>195</v>
      </c>
    </row>
    <row r="20" spans="1:2" ht="15.75">
      <c r="A20" s="14"/>
      <c r="B20" s="18" t="s">
        <v>59</v>
      </c>
    </row>
    <row r="21" spans="1:2" ht="15.75">
      <c r="A21" s="22">
        <v>13</v>
      </c>
      <c r="B21" s="17" t="s">
        <v>60</v>
      </c>
    </row>
    <row r="22" spans="1:2" ht="15.75">
      <c r="A22" s="22">
        <v>14</v>
      </c>
      <c r="B22" s="17" t="s">
        <v>61</v>
      </c>
    </row>
    <row r="23" spans="1:2" ht="15.75">
      <c r="A23" s="22">
        <v>15</v>
      </c>
      <c r="B23" s="17" t="s">
        <v>110</v>
      </c>
    </row>
    <row r="24" spans="1:2" ht="15.75">
      <c r="A24" s="22"/>
      <c r="B24" s="19" t="s">
        <v>62</v>
      </c>
    </row>
    <row r="25" spans="1:2" ht="15.75">
      <c r="A25" s="22">
        <v>16</v>
      </c>
      <c r="B25" s="16" t="s">
        <v>63</v>
      </c>
    </row>
    <row r="26" spans="1:2" ht="15.75">
      <c r="A26" s="22">
        <v>17</v>
      </c>
      <c r="B26" s="17" t="s">
        <v>64</v>
      </c>
    </row>
  </sheetData>
  <sheetProtection/>
  <mergeCells count="1">
    <mergeCell ref="A1:B2"/>
  </mergeCells>
  <printOptions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2021-06-17T06:21:36Z</cp:lastPrinted>
  <dcterms:created xsi:type="dcterms:W3CDTF">2011-03-16T11:55:14Z</dcterms:created>
  <dcterms:modified xsi:type="dcterms:W3CDTF">2023-02-03T10:26:14Z</dcterms:modified>
  <cp:category/>
  <cp:version/>
  <cp:contentType/>
  <cp:contentStatus/>
</cp:coreProperties>
</file>